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15035\Dropbox\001 Current Files 2020\Assessments\Maine\"/>
    </mc:Choice>
  </mc:AlternateContent>
  <xr:revisionPtr revIDLastSave="0" documentId="8_{D8BACA59-0C55-4570-B989-6A568751E3C0}" xr6:coauthVersionLast="47" xr6:coauthVersionMax="47" xr10:uidLastSave="{00000000-0000-0000-0000-000000000000}"/>
  <bookViews>
    <workbookView xWindow="-93" yWindow="-93" windowWidth="25786" windowHeight="13866" firstSheet="4" activeTab="34" xr2:uid="{00000000-000D-0000-FFFF-FFFF00000000}"/>
  </bookViews>
  <sheets>
    <sheet name="TOC" sheetId="56" r:id="rId1"/>
    <sheet name="TeamMembers" sheetId="59" r:id="rId2"/>
    <sheet name="StateObjectives" sheetId="58" r:id="rId3"/>
    <sheet name="ResourceLibrary" sheetId="60" r:id="rId4"/>
    <sheet name="S1" sheetId="48" r:id="rId5"/>
    <sheet name="S1S1.1" sheetId="2" r:id="rId6"/>
    <sheet name="S1S1.2" sheetId="4" r:id="rId7"/>
    <sheet name="S1S1.3" sheetId="22" r:id="rId8"/>
    <sheet name="S1S1.4" sheetId="23" r:id="rId9"/>
    <sheet name="SummaryS1" sheetId="21" r:id="rId10"/>
    <sheet name="S2" sheetId="50" r:id="rId11"/>
    <sheet name="S2S2.1" sheetId="24" r:id="rId12"/>
    <sheet name="S2S2.2" sheetId="25" r:id="rId13"/>
    <sheet name="S2S2.3" sheetId="26" r:id="rId14"/>
    <sheet name="S2S2.4" sheetId="27" r:id="rId15"/>
    <sheet name="SummaryS2" sheetId="28" r:id="rId16"/>
    <sheet name="S3" sheetId="52" r:id="rId17"/>
    <sheet name="S3S3.1" sheetId="29" r:id="rId18"/>
    <sheet name="S3S3.2" sheetId="30" r:id="rId19"/>
    <sheet name="S3S3.3" sheetId="31" r:id="rId20"/>
    <sheet name="S3S3.4" sheetId="33" r:id="rId21"/>
    <sheet name="S3S3.5" sheetId="35" r:id="rId22"/>
    <sheet name="S3S3.6" sheetId="36" r:id="rId23"/>
    <sheet name="SummaryS3" sheetId="32" r:id="rId24"/>
    <sheet name="S4" sheetId="53" r:id="rId25"/>
    <sheet name="S4S4.1" sheetId="38" r:id="rId26"/>
    <sheet name="S4S4.2" sheetId="40" r:id="rId27"/>
    <sheet name="S4S4.3" sheetId="41" r:id="rId28"/>
    <sheet name="S4S4.4" sheetId="57" r:id="rId29"/>
    <sheet name="SummaryS4" sheetId="46" r:id="rId30"/>
    <sheet name="S5" sheetId="54" r:id="rId31"/>
    <sheet name="S5S5.1" sheetId="43" r:id="rId32"/>
    <sheet name="S5S5.2" sheetId="44" r:id="rId33"/>
    <sheet name="S5S5.3" sheetId="42" r:id="rId34"/>
    <sheet name="S5S5.4" sheetId="45" r:id="rId35"/>
    <sheet name="SummaryS5" sheetId="47" r:id="rId36"/>
    <sheet name="StateSelfAssessment" sheetId="51" state="hidden" r:id="rId37"/>
    <sheet name="Assessment_DataCollection" sheetId="1" state="hidden" r:id="rId38"/>
  </sheets>
  <definedNames>
    <definedName name="_Hlk10456304" localSheetId="14">'S2S2.4'!$B$27</definedName>
    <definedName name="_Toc487811800" localSheetId="14">'S2S2.4'!$B$1</definedName>
    <definedName name="_Toc487811801" localSheetId="14">'S2S2.4'!$B$3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2" i="23" l="1"/>
  <c r="A53" i="28" l="1"/>
  <c r="A39" i="46"/>
  <c r="G25" i="54"/>
  <c r="G26" i="54"/>
  <c r="G27" i="54"/>
  <c r="G23" i="54"/>
  <c r="G24" i="54"/>
  <c r="G22" i="54"/>
  <c r="G22" i="50"/>
  <c r="G185" i="50"/>
  <c r="C141" i="50"/>
  <c r="D141" i="50"/>
  <c r="C142" i="50"/>
  <c r="D142" i="50"/>
  <c r="C139" i="50"/>
  <c r="D139" i="50"/>
  <c r="C137" i="50"/>
  <c r="D137" i="50"/>
  <c r="C135" i="50"/>
  <c r="D135" i="50"/>
  <c r="C129" i="50"/>
  <c r="D129" i="50"/>
  <c r="C131" i="50"/>
  <c r="D131" i="50"/>
  <c r="C132" i="50"/>
  <c r="D132" i="50"/>
  <c r="C337" i="1"/>
  <c r="D337" i="1"/>
  <c r="B337" i="1"/>
  <c r="B335" i="1"/>
  <c r="C334" i="1"/>
  <c r="D334" i="1"/>
  <c r="B334" i="1"/>
  <c r="C267" i="1"/>
  <c r="C140" i="50" s="1"/>
  <c r="D267" i="1"/>
  <c r="D140" i="50" s="1"/>
  <c r="B267" i="1"/>
  <c r="C157" i="1"/>
  <c r="C30" i="50" s="1"/>
  <c r="D157" i="1"/>
  <c r="D30" i="50" s="1"/>
  <c r="C137" i="1"/>
  <c r="D137" i="1"/>
  <c r="C138" i="1"/>
  <c r="D138" i="1"/>
  <c r="D136" i="1"/>
  <c r="C136" i="1"/>
  <c r="A50" i="45" l="1"/>
  <c r="A49" i="45"/>
  <c r="A48" i="45"/>
  <c r="A47" i="45"/>
  <c r="A46" i="45"/>
  <c r="A45" i="45"/>
  <c r="A44" i="45"/>
  <c r="A43" i="45"/>
  <c r="A42" i="45"/>
  <c r="A41" i="45"/>
  <c r="A37" i="45"/>
  <c r="A36" i="45"/>
  <c r="A35" i="45"/>
  <c r="A34" i="45"/>
  <c r="A33" i="45"/>
  <c r="A32" i="45"/>
  <c r="A31" i="45"/>
  <c r="A30" i="45"/>
  <c r="A29" i="45"/>
  <c r="A28" i="45"/>
  <c r="A24" i="45"/>
  <c r="A23" i="45"/>
  <c r="A22" i="45"/>
  <c r="A21" i="45"/>
  <c r="A20" i="45"/>
  <c r="A19" i="45"/>
  <c r="A18" i="45"/>
  <c r="A17" i="45"/>
  <c r="A16" i="45"/>
  <c r="A15" i="45"/>
  <c r="A50" i="42"/>
  <c r="A49" i="42"/>
  <c r="A48" i="42"/>
  <c r="A47" i="42"/>
  <c r="A46" i="42"/>
  <c r="A45" i="42"/>
  <c r="A44" i="42"/>
  <c r="A43" i="42"/>
  <c r="A42" i="42"/>
  <c r="A41" i="42"/>
  <c r="A37" i="42"/>
  <c r="A36" i="42"/>
  <c r="A35" i="42"/>
  <c r="A34" i="42"/>
  <c r="A33" i="42"/>
  <c r="A32" i="42"/>
  <c r="A31" i="42"/>
  <c r="A30" i="42"/>
  <c r="A29" i="42"/>
  <c r="A28" i="42"/>
  <c r="A24" i="42"/>
  <c r="A23" i="42"/>
  <c r="A22" i="42"/>
  <c r="A21" i="42"/>
  <c r="A20" i="42"/>
  <c r="A19" i="42"/>
  <c r="A18" i="42"/>
  <c r="A17" i="42"/>
  <c r="A16" i="42"/>
  <c r="A15" i="42"/>
  <c r="A50" i="44"/>
  <c r="A49" i="44"/>
  <c r="A48" i="44"/>
  <c r="A47" i="44"/>
  <c r="A46" i="44"/>
  <c r="A45" i="44"/>
  <c r="A44" i="44"/>
  <c r="A43" i="44"/>
  <c r="A42" i="44"/>
  <c r="A41" i="44"/>
  <c r="A37" i="44"/>
  <c r="A36" i="44"/>
  <c r="A35" i="44"/>
  <c r="A34" i="44"/>
  <c r="A33" i="44"/>
  <c r="A32" i="44"/>
  <c r="A31" i="44"/>
  <c r="A30" i="44"/>
  <c r="A29" i="44"/>
  <c r="A28" i="44"/>
  <c r="A24" i="44"/>
  <c r="A23" i="44"/>
  <c r="A22" i="44"/>
  <c r="A21" i="44"/>
  <c r="A20" i="44"/>
  <c r="A19" i="44"/>
  <c r="A18" i="44"/>
  <c r="A17" i="44"/>
  <c r="A16" i="44"/>
  <c r="A15" i="44"/>
  <c r="A50" i="43"/>
  <c r="A49" i="43"/>
  <c r="A48" i="43"/>
  <c r="A47" i="43"/>
  <c r="A46" i="43"/>
  <c r="A45" i="43"/>
  <c r="A44" i="43"/>
  <c r="A43" i="43"/>
  <c r="A42" i="43"/>
  <c r="A41" i="43"/>
  <c r="A37" i="43"/>
  <c r="A36" i="43"/>
  <c r="A35" i="43"/>
  <c r="A34" i="43"/>
  <c r="A33" i="43"/>
  <c r="A32" i="43"/>
  <c r="A31" i="43"/>
  <c r="A30" i="43"/>
  <c r="A29" i="43"/>
  <c r="A28" i="43"/>
  <c r="A24" i="43"/>
  <c r="A23" i="43"/>
  <c r="A22" i="43"/>
  <c r="A21" i="43"/>
  <c r="A20" i="43"/>
  <c r="A19" i="43"/>
  <c r="A18" i="43"/>
  <c r="A17" i="43"/>
  <c r="A16" i="43"/>
  <c r="A15" i="43"/>
  <c r="A52" i="57"/>
  <c r="A51" i="57"/>
  <c r="A50" i="57"/>
  <c r="A49" i="57"/>
  <c r="A48" i="57"/>
  <c r="A47" i="57"/>
  <c r="A46" i="57"/>
  <c r="A89" i="46" s="1"/>
  <c r="A45" i="57"/>
  <c r="A44" i="57"/>
  <c r="A43" i="57"/>
  <c r="A39" i="57"/>
  <c r="A38" i="57"/>
  <c r="A37" i="57"/>
  <c r="A36" i="57"/>
  <c r="A35" i="57"/>
  <c r="A34" i="57"/>
  <c r="A33" i="57"/>
  <c r="A32" i="57"/>
  <c r="A31" i="57"/>
  <c r="A30" i="57"/>
  <c r="A26" i="57"/>
  <c r="A25" i="57"/>
  <c r="A24" i="57"/>
  <c r="A23" i="57"/>
  <c r="A22" i="57"/>
  <c r="A21" i="57"/>
  <c r="A20" i="57"/>
  <c r="A19" i="57"/>
  <c r="A18" i="57"/>
  <c r="A17" i="57"/>
  <c r="A52" i="41"/>
  <c r="A51" i="41"/>
  <c r="A50" i="41"/>
  <c r="A49" i="41"/>
  <c r="A48" i="41"/>
  <c r="A47" i="41"/>
  <c r="A46" i="41"/>
  <c r="A45" i="41"/>
  <c r="A44" i="41"/>
  <c r="A43" i="41"/>
  <c r="A84" i="46" s="1"/>
  <c r="A39" i="41"/>
  <c r="A38" i="41"/>
  <c r="A37" i="41"/>
  <c r="A36" i="41"/>
  <c r="A35" i="41"/>
  <c r="A34" i="41"/>
  <c r="A33" i="41"/>
  <c r="A32" i="41"/>
  <c r="A31" i="41"/>
  <c r="A30" i="41"/>
  <c r="A64" i="46" s="1"/>
  <c r="A26" i="41"/>
  <c r="A25" i="41"/>
  <c r="A24" i="41"/>
  <c r="A23" i="41"/>
  <c r="A22" i="41"/>
  <c r="A21" i="41"/>
  <c r="A20" i="41"/>
  <c r="A19" i="41"/>
  <c r="A18" i="41"/>
  <c r="A17" i="41"/>
  <c r="A52" i="40"/>
  <c r="A51" i="40"/>
  <c r="A50" i="40"/>
  <c r="A49" i="40"/>
  <c r="A48" i="40"/>
  <c r="A47" i="40"/>
  <c r="A46" i="40"/>
  <c r="A45" i="40"/>
  <c r="A44" i="40"/>
  <c r="A43" i="40"/>
  <c r="A39" i="40"/>
  <c r="A38" i="40"/>
  <c r="A37" i="40"/>
  <c r="A36" i="40"/>
  <c r="A35" i="40"/>
  <c r="A34" i="40"/>
  <c r="A33" i="40"/>
  <c r="A32" i="40"/>
  <c r="A31" i="40"/>
  <c r="A30" i="40"/>
  <c r="A26" i="40"/>
  <c r="A25" i="40"/>
  <c r="A24" i="40"/>
  <c r="A23" i="40"/>
  <c r="A22" i="40"/>
  <c r="A21" i="40"/>
  <c r="A20" i="40"/>
  <c r="A19" i="40"/>
  <c r="A18" i="40"/>
  <c r="A17" i="40"/>
  <c r="A52" i="38"/>
  <c r="A51" i="38"/>
  <c r="A50" i="38"/>
  <c r="A49" i="38"/>
  <c r="A48" i="38"/>
  <c r="A47" i="38"/>
  <c r="A46" i="38"/>
  <c r="A45" i="38"/>
  <c r="A44" i="38"/>
  <c r="A43" i="38"/>
  <c r="A39" i="38"/>
  <c r="A38" i="38"/>
  <c r="A37" i="38"/>
  <c r="A36" i="38"/>
  <c r="A35" i="38"/>
  <c r="A34" i="38"/>
  <c r="A33" i="38"/>
  <c r="A32" i="38"/>
  <c r="A31" i="38"/>
  <c r="A30" i="38"/>
  <c r="A56" i="46" s="1"/>
  <c r="A26" i="38"/>
  <c r="A25" i="38"/>
  <c r="A24" i="38"/>
  <c r="A23" i="38"/>
  <c r="A22" i="38"/>
  <c r="A21" i="38"/>
  <c r="A20" i="38"/>
  <c r="A19" i="38"/>
  <c r="A18" i="38"/>
  <c r="A17" i="38"/>
  <c r="A52" i="36"/>
  <c r="A51" i="36"/>
  <c r="A50" i="36"/>
  <c r="A49" i="36"/>
  <c r="A48" i="36"/>
  <c r="A47" i="36"/>
  <c r="A46" i="36"/>
  <c r="A45" i="36"/>
  <c r="A44" i="36"/>
  <c r="A43" i="36"/>
  <c r="A39" i="36"/>
  <c r="A38" i="36"/>
  <c r="A37" i="36"/>
  <c r="A36" i="36"/>
  <c r="A35" i="36"/>
  <c r="A34" i="36"/>
  <c r="A33" i="36"/>
  <c r="A32" i="36"/>
  <c r="A31" i="36"/>
  <c r="A30" i="36"/>
  <c r="A26" i="36"/>
  <c r="A25" i="36"/>
  <c r="A24" i="36"/>
  <c r="A23" i="36"/>
  <c r="A22" i="36"/>
  <c r="A21" i="36"/>
  <c r="A20" i="36"/>
  <c r="A19" i="36"/>
  <c r="A18" i="36"/>
  <c r="A17" i="36"/>
  <c r="A54" i="35"/>
  <c r="A53" i="35"/>
  <c r="A52" i="35"/>
  <c r="A51" i="35"/>
  <c r="A50" i="35"/>
  <c r="A49" i="35"/>
  <c r="A48" i="35"/>
  <c r="A47" i="35"/>
  <c r="A46" i="35"/>
  <c r="A45" i="35"/>
  <c r="A41" i="35"/>
  <c r="A40" i="35"/>
  <c r="A39" i="35"/>
  <c r="A38" i="35"/>
  <c r="A37" i="35"/>
  <c r="A36" i="35"/>
  <c r="A35" i="35"/>
  <c r="A34" i="35"/>
  <c r="A33" i="35"/>
  <c r="A32" i="35"/>
  <c r="A78" i="32" s="1"/>
  <c r="A28" i="35"/>
  <c r="A27" i="35"/>
  <c r="A26" i="35"/>
  <c r="A25" i="35"/>
  <c r="A24" i="35"/>
  <c r="A23" i="35"/>
  <c r="A22" i="35"/>
  <c r="A21" i="35"/>
  <c r="A20" i="35"/>
  <c r="A52" i="32" s="1"/>
  <c r="A19" i="35"/>
  <c r="A52" i="33"/>
  <c r="A51" i="33"/>
  <c r="A50" i="33"/>
  <c r="A49" i="33"/>
  <c r="A48" i="33"/>
  <c r="A47" i="33"/>
  <c r="A46" i="33"/>
  <c r="A45" i="33"/>
  <c r="A44" i="33"/>
  <c r="A43" i="33"/>
  <c r="A39" i="33"/>
  <c r="A38" i="33"/>
  <c r="A37" i="33"/>
  <c r="A36" i="33"/>
  <c r="A35" i="33"/>
  <c r="A34" i="33"/>
  <c r="A33" i="33"/>
  <c r="A32" i="33"/>
  <c r="A31" i="33"/>
  <c r="A30" i="33"/>
  <c r="A74" i="32" s="1"/>
  <c r="A26" i="33"/>
  <c r="A25" i="33"/>
  <c r="A24" i="33"/>
  <c r="A23" i="33"/>
  <c r="A22" i="33"/>
  <c r="A21" i="33"/>
  <c r="A20" i="33"/>
  <c r="A19" i="33"/>
  <c r="A18" i="33"/>
  <c r="A17" i="33"/>
  <c r="A52" i="31"/>
  <c r="A51" i="31"/>
  <c r="A50" i="31"/>
  <c r="A49" i="31"/>
  <c r="A48" i="31"/>
  <c r="A47" i="31"/>
  <c r="A46" i="31"/>
  <c r="A45" i="31"/>
  <c r="A44" i="31"/>
  <c r="A43" i="31"/>
  <c r="A39" i="31"/>
  <c r="A38" i="31"/>
  <c r="A37" i="31"/>
  <c r="A36" i="31"/>
  <c r="A35" i="31"/>
  <c r="A34" i="31"/>
  <c r="A33" i="31"/>
  <c r="A32" i="31"/>
  <c r="A31" i="31"/>
  <c r="A30" i="31"/>
  <c r="A72" i="32" s="1"/>
  <c r="A26" i="31"/>
  <c r="A25" i="31"/>
  <c r="A24" i="31"/>
  <c r="A23" i="31"/>
  <c r="A22" i="31"/>
  <c r="A21" i="31"/>
  <c r="A20" i="31"/>
  <c r="A19" i="31"/>
  <c r="A18" i="31"/>
  <c r="A17" i="31"/>
  <c r="A52" i="30"/>
  <c r="A51" i="30"/>
  <c r="A50" i="30"/>
  <c r="A49" i="30"/>
  <c r="A48" i="30"/>
  <c r="A47" i="30"/>
  <c r="A46" i="30"/>
  <c r="A45" i="30"/>
  <c r="A44" i="30"/>
  <c r="A43" i="30"/>
  <c r="A93" i="32" s="1"/>
  <c r="A39" i="30"/>
  <c r="A38" i="30"/>
  <c r="A37" i="30"/>
  <c r="A36" i="30"/>
  <c r="A35" i="30"/>
  <c r="A34" i="30"/>
  <c r="A33" i="30"/>
  <c r="A32" i="30"/>
  <c r="A31" i="30"/>
  <c r="A30" i="30"/>
  <c r="A26" i="30"/>
  <c r="A25" i="30"/>
  <c r="A24" i="30"/>
  <c r="A23" i="30"/>
  <c r="A22" i="30"/>
  <c r="A21" i="30"/>
  <c r="A20" i="30"/>
  <c r="A19" i="30"/>
  <c r="A18" i="30"/>
  <c r="A17" i="30"/>
  <c r="A52" i="29"/>
  <c r="A51" i="29"/>
  <c r="A50" i="29"/>
  <c r="A49" i="29"/>
  <c r="A48" i="29"/>
  <c r="A47" i="29"/>
  <c r="A46" i="29"/>
  <c r="A45" i="29"/>
  <c r="A44" i="29"/>
  <c r="A43" i="29"/>
  <c r="A39" i="29"/>
  <c r="A38" i="29"/>
  <c r="A37" i="29"/>
  <c r="A36" i="29"/>
  <c r="A35" i="29"/>
  <c r="A34" i="29"/>
  <c r="A33" i="29"/>
  <c r="A32" i="29"/>
  <c r="A31" i="29"/>
  <c r="A30" i="29"/>
  <c r="A26" i="29"/>
  <c r="A25" i="29"/>
  <c r="A24" i="29"/>
  <c r="A23" i="29"/>
  <c r="A22" i="29"/>
  <c r="A21" i="29"/>
  <c r="A20" i="29"/>
  <c r="A19" i="29"/>
  <c r="A18" i="29"/>
  <c r="A17" i="29"/>
  <c r="A56" i="27"/>
  <c r="A55" i="27"/>
  <c r="A54" i="27"/>
  <c r="A53" i="27"/>
  <c r="A52" i="27"/>
  <c r="A51" i="27"/>
  <c r="A50" i="27"/>
  <c r="A49" i="27"/>
  <c r="A48" i="27"/>
  <c r="A47" i="27"/>
  <c r="A43" i="27"/>
  <c r="A42" i="27"/>
  <c r="A41" i="27"/>
  <c r="A40" i="27"/>
  <c r="A39" i="27"/>
  <c r="A38" i="27"/>
  <c r="A37" i="27"/>
  <c r="A36" i="27"/>
  <c r="A35" i="27"/>
  <c r="A66" i="28" s="1"/>
  <c r="A34" i="27"/>
  <c r="A30" i="27"/>
  <c r="A29" i="27"/>
  <c r="A28" i="27"/>
  <c r="A27" i="27"/>
  <c r="A26" i="27"/>
  <c r="A25" i="27"/>
  <c r="A24" i="27"/>
  <c r="A23" i="27"/>
  <c r="A22" i="27"/>
  <c r="A21" i="27"/>
  <c r="A58" i="26"/>
  <c r="A57" i="26"/>
  <c r="A56" i="26"/>
  <c r="A55" i="26"/>
  <c r="A54" i="26"/>
  <c r="A53" i="26"/>
  <c r="A52" i="26"/>
  <c r="A51" i="26"/>
  <c r="A50" i="26"/>
  <c r="A49" i="26"/>
  <c r="A45" i="26"/>
  <c r="A44" i="26"/>
  <c r="A43" i="26"/>
  <c r="A42" i="26"/>
  <c r="A41" i="26"/>
  <c r="A40" i="26"/>
  <c r="A39" i="26"/>
  <c r="A38" i="26"/>
  <c r="A37" i="26"/>
  <c r="A36" i="26"/>
  <c r="A32" i="26"/>
  <c r="A31" i="26"/>
  <c r="A30" i="26"/>
  <c r="A29" i="26"/>
  <c r="A28" i="26"/>
  <c r="A27" i="26"/>
  <c r="A26" i="26"/>
  <c r="A25" i="26"/>
  <c r="A24" i="26"/>
  <c r="A23" i="26"/>
  <c r="A51" i="25"/>
  <c r="A50" i="25"/>
  <c r="A49" i="25"/>
  <c r="A48" i="25"/>
  <c r="A47" i="25"/>
  <c r="A46" i="25"/>
  <c r="A45" i="25"/>
  <c r="A44" i="25"/>
  <c r="A43" i="25"/>
  <c r="A42" i="25"/>
  <c r="A38" i="25"/>
  <c r="A37" i="25"/>
  <c r="A36" i="25"/>
  <c r="A35" i="25"/>
  <c r="A34" i="25"/>
  <c r="A33" i="25"/>
  <c r="A32" i="25"/>
  <c r="A31" i="25"/>
  <c r="A30" i="25"/>
  <c r="A29" i="25"/>
  <c r="A25" i="25"/>
  <c r="A24" i="25"/>
  <c r="A23" i="25"/>
  <c r="A22" i="25"/>
  <c r="A21" i="25"/>
  <c r="A20" i="25"/>
  <c r="A19" i="25"/>
  <c r="A18" i="25"/>
  <c r="A17" i="25"/>
  <c r="A16" i="25"/>
  <c r="A60" i="24"/>
  <c r="A59" i="24"/>
  <c r="A58" i="24"/>
  <c r="A57" i="24"/>
  <c r="A56" i="24"/>
  <c r="A55" i="24"/>
  <c r="A54" i="24"/>
  <c r="A53" i="24"/>
  <c r="A52" i="24"/>
  <c r="A51" i="24"/>
  <c r="A47" i="24"/>
  <c r="A46" i="24"/>
  <c r="A45" i="24"/>
  <c r="A44" i="24"/>
  <c r="A43" i="24"/>
  <c r="A42" i="24"/>
  <c r="A41" i="24"/>
  <c r="A40" i="24"/>
  <c r="A39" i="24"/>
  <c r="A38" i="24"/>
  <c r="A34" i="24"/>
  <c r="A33" i="24"/>
  <c r="A32" i="24"/>
  <c r="A31" i="24"/>
  <c r="A30" i="24"/>
  <c r="A29" i="24"/>
  <c r="A28" i="24"/>
  <c r="A27" i="24"/>
  <c r="A26" i="24"/>
  <c r="A25" i="24"/>
  <c r="A22" i="23"/>
  <c r="A21" i="23"/>
  <c r="A20" i="23"/>
  <c r="A19" i="23"/>
  <c r="A18" i="23"/>
  <c r="A17" i="23"/>
  <c r="A16" i="23"/>
  <c r="A15" i="23"/>
  <c r="A14" i="23"/>
  <c r="A13" i="23"/>
  <c r="A35" i="23"/>
  <c r="A34" i="23"/>
  <c r="A33" i="23"/>
  <c r="A32" i="23"/>
  <c r="A31" i="23"/>
  <c r="A30" i="23"/>
  <c r="A29" i="23"/>
  <c r="A28" i="23"/>
  <c r="A27" i="23"/>
  <c r="A26" i="23"/>
  <c r="A48" i="23"/>
  <c r="A47" i="23"/>
  <c r="A46" i="23"/>
  <c r="A45" i="23"/>
  <c r="A44" i="23"/>
  <c r="A43" i="23"/>
  <c r="A41" i="23"/>
  <c r="A40" i="23"/>
  <c r="A39" i="23"/>
  <c r="A55" i="22"/>
  <c r="A54" i="22"/>
  <c r="A53" i="22"/>
  <c r="A52" i="22"/>
  <c r="A51" i="22"/>
  <c r="A50" i="22"/>
  <c r="A49" i="22"/>
  <c r="A48" i="22"/>
  <c r="A47" i="22"/>
  <c r="A46" i="22"/>
  <c r="A42" i="22"/>
  <c r="A41" i="22"/>
  <c r="A40" i="22"/>
  <c r="A39" i="22"/>
  <c r="A38" i="22"/>
  <c r="A37" i="22"/>
  <c r="A36" i="22"/>
  <c r="A35" i="22"/>
  <c r="A34" i="22"/>
  <c r="A33" i="22"/>
  <c r="A29" i="22"/>
  <c r="A28" i="22"/>
  <c r="A27" i="22"/>
  <c r="A26" i="22"/>
  <c r="A25" i="22"/>
  <c r="A24" i="22"/>
  <c r="A23" i="22"/>
  <c r="A22" i="22"/>
  <c r="A21" i="22"/>
  <c r="A20" i="22"/>
  <c r="A62" i="4"/>
  <c r="A61" i="4"/>
  <c r="A60" i="4"/>
  <c r="A59" i="4"/>
  <c r="A58" i="4"/>
  <c r="A57" i="4"/>
  <c r="A56" i="4"/>
  <c r="A55" i="4"/>
  <c r="A54" i="4"/>
  <c r="A53" i="4"/>
  <c r="A49" i="4"/>
  <c r="A48" i="4"/>
  <c r="A47" i="4"/>
  <c r="A46" i="4"/>
  <c r="A45" i="4"/>
  <c r="A44" i="4"/>
  <c r="A43" i="4"/>
  <c r="A42" i="4"/>
  <c r="A41" i="4"/>
  <c r="A40" i="4"/>
  <c r="A59" i="21" s="1"/>
  <c r="A36" i="4"/>
  <c r="A35" i="4"/>
  <c r="A34" i="4"/>
  <c r="A33" i="4"/>
  <c r="A32" i="4"/>
  <c r="A31" i="4"/>
  <c r="A30" i="4"/>
  <c r="A29" i="4"/>
  <c r="A28" i="4"/>
  <c r="A27" i="4"/>
  <c r="A53" i="2"/>
  <c r="A52" i="2"/>
  <c r="A51" i="2"/>
  <c r="A50" i="2"/>
  <c r="A49" i="2"/>
  <c r="A48" i="2"/>
  <c r="A47" i="2"/>
  <c r="A46" i="2"/>
  <c r="A45" i="2"/>
  <c r="A44" i="2"/>
  <c r="A40" i="2"/>
  <c r="A39" i="2"/>
  <c r="A38" i="2"/>
  <c r="A37" i="2"/>
  <c r="A36" i="2"/>
  <c r="A35" i="2"/>
  <c r="A34" i="2"/>
  <c r="A33" i="2"/>
  <c r="A32" i="2"/>
  <c r="A31" i="2"/>
  <c r="A63" i="32" l="1"/>
  <c r="A103" i="32"/>
  <c r="A57" i="32"/>
  <c r="A56" i="32"/>
  <c r="A39" i="21"/>
  <c r="A40" i="21"/>
  <c r="A41" i="21"/>
  <c r="A85" i="21"/>
  <c r="A55" i="28"/>
  <c r="A63" i="28"/>
  <c r="A49" i="28"/>
  <c r="A86" i="28"/>
  <c r="A64" i="32"/>
  <c r="A95" i="32"/>
  <c r="A98" i="32"/>
  <c r="A48" i="32"/>
  <c r="A80" i="32"/>
  <c r="A107" i="32"/>
  <c r="A109" i="32"/>
  <c r="A58" i="46"/>
  <c r="A44" i="46"/>
  <c r="A62" i="46"/>
  <c r="A81" i="46"/>
  <c r="A52" i="46"/>
  <c r="A56" i="47"/>
  <c r="A57" i="47"/>
  <c r="A58" i="47"/>
  <c r="A43" i="47"/>
  <c r="A44" i="47"/>
  <c r="A42" i="47"/>
  <c r="A81" i="47"/>
  <c r="A80" i="47"/>
  <c r="A79" i="47"/>
  <c r="A66" i="47"/>
  <c r="A64" i="47"/>
  <c r="A65" i="47"/>
  <c r="A50" i="47"/>
  <c r="A51" i="47"/>
  <c r="A52" i="47"/>
  <c r="A63" i="21"/>
  <c r="A41" i="28"/>
  <c r="A77" i="28"/>
  <c r="A78" i="28"/>
  <c r="A38" i="32"/>
  <c r="A89" i="32"/>
  <c r="A42" i="32"/>
  <c r="A67" i="32"/>
  <c r="A94" i="32"/>
  <c r="A70" i="32"/>
  <c r="A71" i="32"/>
  <c r="A84" i="32"/>
  <c r="A66" i="46"/>
  <c r="A83" i="46"/>
  <c r="A77" i="21"/>
  <c r="A43" i="21"/>
  <c r="A44" i="21"/>
  <c r="A45" i="21"/>
  <c r="A81" i="21"/>
  <c r="A67" i="21"/>
  <c r="A37" i="28"/>
  <c r="A73" i="28"/>
  <c r="A40" i="28"/>
  <c r="A45" i="28"/>
  <c r="A62" i="28"/>
  <c r="A81" i="28"/>
  <c r="A65" i="28"/>
  <c r="A91" i="32"/>
  <c r="A66" i="32"/>
  <c r="A46" i="32"/>
  <c r="A99" i="32"/>
  <c r="A76" i="32"/>
  <c r="A54" i="32"/>
  <c r="A106" i="32"/>
  <c r="A40" i="46"/>
  <c r="A76" i="46"/>
  <c r="A61" i="46"/>
  <c r="A48" i="46"/>
  <c r="A85" i="46"/>
  <c r="A70" i="46"/>
  <c r="A38" i="47"/>
  <c r="A39" i="47"/>
  <c r="A40" i="47"/>
  <c r="A76" i="47"/>
  <c r="A75" i="47"/>
  <c r="A77" i="47"/>
  <c r="A61" i="47"/>
  <c r="A62" i="47"/>
  <c r="A60" i="47"/>
  <c r="A48" i="47"/>
  <c r="A46" i="47"/>
  <c r="A47" i="47"/>
  <c r="A85" i="47"/>
  <c r="A84" i="47"/>
  <c r="A83" i="47"/>
  <c r="A67" i="28"/>
  <c r="A85" i="28"/>
  <c r="A83" i="32"/>
  <c r="A84" i="28"/>
  <c r="A80" i="46"/>
  <c r="A47" i="28"/>
  <c r="A48" i="28"/>
  <c r="A82" i="28"/>
  <c r="A80" i="28"/>
  <c r="A61" i="28"/>
  <c r="A44" i="28"/>
  <c r="A76" i="28"/>
  <c r="A57" i="28"/>
  <c r="A58" i="28"/>
  <c r="A59" i="28"/>
  <c r="A39" i="28"/>
  <c r="A72" i="28"/>
  <c r="A74" i="28"/>
  <c r="A35" i="28"/>
  <c r="A36" i="28"/>
  <c r="A54" i="28"/>
  <c r="A69" i="47"/>
  <c r="A68" i="47"/>
  <c r="A70" i="47"/>
  <c r="A88" i="47"/>
  <c r="A87" i="47"/>
  <c r="A89" i="47"/>
  <c r="A84" i="21"/>
  <c r="A55" i="21"/>
  <c r="A54" i="21"/>
  <c r="A53" i="21"/>
  <c r="A87" i="46"/>
  <c r="A88" i="46"/>
  <c r="A68" i="46"/>
  <c r="A69" i="46"/>
  <c r="A50" i="46"/>
  <c r="A51" i="46"/>
  <c r="A65" i="46"/>
  <c r="A47" i="46"/>
  <c r="A46" i="46"/>
  <c r="A79" i="46"/>
  <c r="A60" i="46"/>
  <c r="A42" i="46"/>
  <c r="A43" i="46"/>
  <c r="A77" i="46"/>
  <c r="A75" i="46"/>
  <c r="A57" i="46"/>
  <c r="A38" i="46"/>
  <c r="A111" i="32"/>
  <c r="A110" i="32"/>
  <c r="A82" i="32"/>
  <c r="A58" i="32"/>
  <c r="A105" i="32"/>
  <c r="A79" i="32"/>
  <c r="A53" i="32"/>
  <c r="A101" i="32"/>
  <c r="A102" i="32"/>
  <c r="A75" i="32"/>
  <c r="A49" i="32"/>
  <c r="A50" i="32"/>
  <c r="A97" i="32"/>
  <c r="A44" i="32"/>
  <c r="A45" i="32"/>
  <c r="A68" i="32"/>
  <c r="A41" i="32"/>
  <c r="A40" i="32"/>
  <c r="A90" i="32"/>
  <c r="A62" i="32"/>
  <c r="A36" i="32"/>
  <c r="A37" i="32"/>
  <c r="A49" i="21"/>
  <c r="A80" i="21"/>
  <c r="A82" i="21"/>
  <c r="A78" i="21"/>
  <c r="A72" i="21"/>
  <c r="A43" i="28"/>
  <c r="A86" i="21"/>
  <c r="A65" i="21"/>
  <c r="A66" i="21"/>
  <c r="A62" i="21"/>
  <c r="A61" i="21"/>
  <c r="A76" i="21"/>
  <c r="A57" i="21"/>
  <c r="A58" i="21"/>
  <c r="A47" i="21"/>
  <c r="A48" i="21"/>
  <c r="A73" i="21"/>
  <c r="A74" i="21"/>
  <c r="B1" i="27" l="1"/>
  <c r="C2" i="27"/>
  <c r="D2" i="27"/>
  <c r="E8" i="27"/>
  <c r="E10" i="27"/>
  <c r="D11" i="27"/>
  <c r="E12" i="27"/>
  <c r="E14" i="27"/>
  <c r="E16" i="27"/>
  <c r="E17" i="27" l="1"/>
  <c r="A27" i="2"/>
  <c r="A26" i="2"/>
  <c r="A25" i="2"/>
  <c r="A24" i="2"/>
  <c r="A23" i="2"/>
  <c r="A22" i="2"/>
  <c r="A21" i="2"/>
  <c r="A20" i="2"/>
  <c r="A19" i="2"/>
  <c r="A18" i="2"/>
  <c r="A37" i="21" l="1"/>
  <c r="A35" i="21"/>
  <c r="A36" i="21"/>
  <c r="D2" i="57"/>
  <c r="G5" i="46" s="1"/>
  <c r="C2" i="57"/>
  <c r="G4" i="46" s="1"/>
  <c r="I10" i="57"/>
  <c r="H10" i="57"/>
  <c r="G10" i="57"/>
  <c r="F10" i="57"/>
  <c r="E10" i="57"/>
  <c r="I8" i="57"/>
  <c r="H8" i="57"/>
  <c r="G8" i="57"/>
  <c r="F8" i="57"/>
  <c r="E8" i="57"/>
  <c r="D1" i="57"/>
  <c r="B1" i="57"/>
  <c r="A3" i="53"/>
  <c r="B3" i="53"/>
  <c r="A4" i="53"/>
  <c r="A6" i="53"/>
  <c r="B6" i="53"/>
  <c r="A7" i="53"/>
  <c r="A9" i="53"/>
  <c r="A16" i="53"/>
  <c r="A18" i="53"/>
  <c r="B18" i="53"/>
  <c r="A19" i="53"/>
  <c r="A21" i="53"/>
  <c r="A23" i="53"/>
  <c r="A26" i="53"/>
  <c r="B26" i="53"/>
  <c r="A27" i="53"/>
  <c r="A29" i="53"/>
  <c r="B2" i="53"/>
  <c r="C2" i="53"/>
  <c r="D2" i="53"/>
  <c r="A2" i="53"/>
  <c r="A3" i="54"/>
  <c r="B3" i="54"/>
  <c r="A4" i="54"/>
  <c r="A13" i="54"/>
  <c r="A16" i="54"/>
  <c r="B16" i="54"/>
  <c r="A17" i="54"/>
  <c r="A20" i="54"/>
  <c r="A22" i="54"/>
  <c r="A23" i="54"/>
  <c r="A24" i="54"/>
  <c r="A25" i="54"/>
  <c r="A26" i="54"/>
  <c r="A27" i="54"/>
  <c r="A28" i="54"/>
  <c r="B28" i="54"/>
  <c r="A29" i="54"/>
  <c r="A34" i="54"/>
  <c r="A36" i="54"/>
  <c r="A37" i="54"/>
  <c r="A38" i="54"/>
  <c r="A39" i="54"/>
  <c r="B2" i="54"/>
  <c r="C2" i="54"/>
  <c r="D2" i="54"/>
  <c r="A2" i="54"/>
  <c r="G2" i="50"/>
  <c r="G3" i="50"/>
  <c r="G4" i="50"/>
  <c r="G5" i="50"/>
  <c r="G6" i="50"/>
  <c r="G7" i="50"/>
  <c r="G11" i="50"/>
  <c r="G12" i="50"/>
  <c r="G13" i="50"/>
  <c r="G14" i="50"/>
  <c r="G15" i="50"/>
  <c r="G16" i="50"/>
  <c r="G17" i="50"/>
  <c r="G18" i="50"/>
  <c r="G19" i="50"/>
  <c r="G20" i="50"/>
  <c r="G21" i="50"/>
  <c r="G23" i="50"/>
  <c r="G24" i="50"/>
  <c r="G25" i="50"/>
  <c r="G26" i="50"/>
  <c r="G27" i="50"/>
  <c r="G37" i="50"/>
  <c r="G38" i="50"/>
  <c r="G39" i="50"/>
  <c r="G40" i="50"/>
  <c r="G41" i="50"/>
  <c r="G42" i="50"/>
  <c r="G43" i="50"/>
  <c r="G45" i="50"/>
  <c r="G46" i="50"/>
  <c r="G47" i="50"/>
  <c r="G49" i="50"/>
  <c r="G50" i="50"/>
  <c r="G51" i="50"/>
  <c r="G52" i="50"/>
  <c r="G53" i="50"/>
  <c r="G54" i="50"/>
  <c r="G55" i="50"/>
  <c r="G56" i="50"/>
  <c r="G57" i="50"/>
  <c r="G58" i="50"/>
  <c r="G59" i="50"/>
  <c r="G60" i="50"/>
  <c r="G61" i="50"/>
  <c r="G62" i="50"/>
  <c r="G63" i="50"/>
  <c r="G64" i="50"/>
  <c r="G65" i="50"/>
  <c r="G66" i="50"/>
  <c r="G67" i="50"/>
  <c r="G68" i="50"/>
  <c r="G69" i="50"/>
  <c r="G70" i="50"/>
  <c r="G71" i="50"/>
  <c r="G72" i="50"/>
  <c r="G73" i="50"/>
  <c r="G74" i="50"/>
  <c r="G75" i="50"/>
  <c r="G76" i="50"/>
  <c r="G77" i="50"/>
  <c r="G78" i="50"/>
  <c r="G79" i="50"/>
  <c r="G80" i="50"/>
  <c r="G87" i="50"/>
  <c r="G89" i="50"/>
  <c r="G90" i="50"/>
  <c r="G91" i="50"/>
  <c r="G92" i="50"/>
  <c r="G93" i="50"/>
  <c r="G94" i="50"/>
  <c r="G95" i="50"/>
  <c r="G96" i="50"/>
  <c r="G97" i="50"/>
  <c r="G98" i="50"/>
  <c r="G99" i="50"/>
  <c r="G100" i="50"/>
  <c r="G105" i="50"/>
  <c r="G106" i="50"/>
  <c r="G107" i="50"/>
  <c r="G108" i="50"/>
  <c r="G109" i="50"/>
  <c r="G110" i="50"/>
  <c r="G123" i="50"/>
  <c r="G124" i="50"/>
  <c r="G125" i="50"/>
  <c r="G126" i="50"/>
  <c r="G127" i="50"/>
  <c r="G128" i="50"/>
  <c r="G129" i="50"/>
  <c r="G130" i="50"/>
  <c r="G131" i="50"/>
  <c r="G132" i="50"/>
  <c r="G133" i="50"/>
  <c r="G134" i="50"/>
  <c r="G135" i="50"/>
  <c r="G136" i="50"/>
  <c r="G137" i="50"/>
  <c r="G138" i="50"/>
  <c r="G140" i="50"/>
  <c r="G141" i="50"/>
  <c r="G142" i="50"/>
  <c r="G143" i="50"/>
  <c r="G144" i="50"/>
  <c r="G145" i="50"/>
  <c r="G146" i="50"/>
  <c r="G147" i="50"/>
  <c r="G148" i="50"/>
  <c r="G149" i="50"/>
  <c r="G150" i="50"/>
  <c r="G151" i="50"/>
  <c r="G152" i="50"/>
  <c r="G153" i="50"/>
  <c r="G154" i="50"/>
  <c r="G155" i="50"/>
  <c r="G156" i="50"/>
  <c r="G157" i="50"/>
  <c r="G158" i="50"/>
  <c r="G159" i="50"/>
  <c r="G160" i="50"/>
  <c r="G161" i="50"/>
  <c r="G162" i="50"/>
  <c r="G163" i="50"/>
  <c r="G164" i="50"/>
  <c r="G165" i="50"/>
  <c r="G166" i="50"/>
  <c r="G167" i="50"/>
  <c r="G168" i="50"/>
  <c r="G169" i="50"/>
  <c r="G170" i="50"/>
  <c r="G171" i="50"/>
  <c r="G172" i="50"/>
  <c r="G173" i="50"/>
  <c r="G174" i="50"/>
  <c r="G175" i="50"/>
  <c r="G176" i="50"/>
  <c r="G177" i="50"/>
  <c r="G178" i="50"/>
  <c r="G179" i="50"/>
  <c r="G180" i="50"/>
  <c r="G181" i="50"/>
  <c r="G182" i="50"/>
  <c r="G183" i="50"/>
  <c r="G184" i="50"/>
  <c r="G188" i="50"/>
  <c r="G189" i="50"/>
  <c r="G190" i="50"/>
  <c r="G191" i="50"/>
  <c r="G192" i="50"/>
  <c r="G193" i="50"/>
  <c r="G194" i="50"/>
  <c r="G198" i="50"/>
  <c r="G199" i="50"/>
  <c r="G200" i="50"/>
  <c r="G201" i="50"/>
  <c r="G202" i="50"/>
  <c r="G204" i="50"/>
  <c r="G205" i="50"/>
  <c r="G206" i="50"/>
  <c r="G207" i="50"/>
  <c r="G208" i="50"/>
  <c r="G209" i="50"/>
  <c r="G210" i="50"/>
  <c r="G211" i="50"/>
  <c r="G212" i="50"/>
  <c r="G213" i="50"/>
  <c r="G214" i="50"/>
  <c r="G217" i="50"/>
  <c r="G218" i="50"/>
  <c r="G219" i="50"/>
  <c r="G220" i="50"/>
  <c r="G221" i="50"/>
  <c r="G222" i="50"/>
  <c r="G223" i="50"/>
  <c r="G224" i="50"/>
  <c r="G225" i="50"/>
  <c r="G226" i="50"/>
  <c r="G227" i="50"/>
  <c r="G228" i="50"/>
  <c r="G229" i="50"/>
  <c r="G230" i="50"/>
  <c r="G231" i="50"/>
  <c r="G232" i="50"/>
  <c r="G233" i="50"/>
  <c r="G234" i="50"/>
  <c r="G235" i="50"/>
  <c r="G236" i="50"/>
  <c r="G237" i="50"/>
  <c r="G238" i="50"/>
  <c r="G239" i="50"/>
  <c r="G241" i="50"/>
  <c r="G242" i="50"/>
  <c r="G243" i="50"/>
  <c r="G245" i="50"/>
  <c r="G246" i="50"/>
  <c r="G247" i="50"/>
  <c r="G248" i="50"/>
  <c r="G249" i="50"/>
  <c r="G250" i="50"/>
  <c r="G251" i="50"/>
  <c r="G252" i="50"/>
  <c r="G253" i="50"/>
  <c r="G254" i="50"/>
  <c r="G255" i="50"/>
  <c r="G256" i="50"/>
  <c r="A18" i="52"/>
  <c r="B18" i="52"/>
  <c r="A19" i="52"/>
  <c r="A21" i="52"/>
  <c r="A25" i="52"/>
  <c r="A31" i="52"/>
  <c r="A32" i="52"/>
  <c r="A33" i="52"/>
  <c r="A34" i="52"/>
  <c r="A35" i="52"/>
  <c r="A36" i="52"/>
  <c r="A47" i="52"/>
  <c r="A48" i="52"/>
  <c r="A49" i="52"/>
  <c r="A50" i="52"/>
  <c r="A60" i="52"/>
  <c r="A61" i="52"/>
  <c r="A62" i="52"/>
  <c r="A63" i="52"/>
  <c r="A64" i="52"/>
  <c r="A65" i="52"/>
  <c r="A66" i="52"/>
  <c r="A67" i="52"/>
  <c r="A68" i="52"/>
  <c r="A69" i="52"/>
  <c r="A70" i="52"/>
  <c r="A71" i="52"/>
  <c r="A72" i="52"/>
  <c r="A73" i="52"/>
  <c r="A74" i="52"/>
  <c r="A75" i="52"/>
  <c r="A76" i="52"/>
  <c r="A77" i="52"/>
  <c r="A78" i="52"/>
  <c r="A79" i="52"/>
  <c r="A87" i="52"/>
  <c r="A88" i="52"/>
  <c r="A89" i="52"/>
  <c r="A90" i="52"/>
  <c r="A91" i="52"/>
  <c r="A92" i="52"/>
  <c r="A93" i="52"/>
  <c r="A94" i="52"/>
  <c r="A95" i="52"/>
  <c r="A96" i="52"/>
  <c r="A97" i="52"/>
  <c r="A98" i="52"/>
  <c r="A99" i="52"/>
  <c r="A100" i="52"/>
  <c r="A101" i="52"/>
  <c r="A102" i="52"/>
  <c r="A103" i="52"/>
  <c r="A104" i="52"/>
  <c r="A105" i="52"/>
  <c r="A106" i="52"/>
  <c r="B106" i="52"/>
  <c r="A107" i="52"/>
  <c r="A109" i="52"/>
  <c r="B109" i="52"/>
  <c r="A110" i="52"/>
  <c r="A111" i="52"/>
  <c r="A112" i="52"/>
  <c r="A113" i="52"/>
  <c r="A114" i="52"/>
  <c r="B114" i="52"/>
  <c r="A115" i="52"/>
  <c r="A119" i="52"/>
  <c r="A122" i="52"/>
  <c r="A125" i="52"/>
  <c r="A126" i="52"/>
  <c r="B126" i="52"/>
  <c r="A127" i="52"/>
  <c r="A128" i="52"/>
  <c r="A3" i="52"/>
  <c r="B3" i="52"/>
  <c r="A4" i="52"/>
  <c r="A6" i="52"/>
  <c r="A7" i="52"/>
  <c r="A8" i="52"/>
  <c r="A9" i="52"/>
  <c r="A10" i="52"/>
  <c r="A11" i="52"/>
  <c r="A12" i="52"/>
  <c r="A14" i="52"/>
  <c r="A15" i="52"/>
  <c r="A16" i="52"/>
  <c r="C2" i="52"/>
  <c r="D2" i="52"/>
  <c r="B2" i="52"/>
  <c r="A2" i="52"/>
  <c r="A20" i="50"/>
  <c r="F20" i="50"/>
  <c r="A22" i="50"/>
  <c r="F22" i="50"/>
  <c r="A23" i="50"/>
  <c r="F23" i="50"/>
  <c r="A24" i="50"/>
  <c r="F24" i="50"/>
  <c r="A25" i="50"/>
  <c r="F25" i="50"/>
  <c r="A26" i="50"/>
  <c r="F26" i="50"/>
  <c r="A27" i="50"/>
  <c r="F27" i="50"/>
  <c r="A37" i="50"/>
  <c r="F37" i="50"/>
  <c r="A38" i="50"/>
  <c r="F38" i="50"/>
  <c r="A40" i="50"/>
  <c r="F40" i="50"/>
  <c r="A41" i="50"/>
  <c r="F41" i="50"/>
  <c r="A43" i="50"/>
  <c r="F43" i="50"/>
  <c r="A44" i="50"/>
  <c r="F44" i="50"/>
  <c r="A49" i="50"/>
  <c r="F49" i="50"/>
  <c r="A52" i="50"/>
  <c r="A62" i="50"/>
  <c r="F62" i="50"/>
  <c r="A67" i="50"/>
  <c r="B67" i="50"/>
  <c r="F67" i="50"/>
  <c r="A68" i="50"/>
  <c r="F68" i="50"/>
  <c r="A70" i="50"/>
  <c r="F70" i="50"/>
  <c r="A72" i="50"/>
  <c r="F72" i="50"/>
  <c r="A74" i="50"/>
  <c r="F74" i="50"/>
  <c r="A75" i="50"/>
  <c r="F75" i="50"/>
  <c r="A78" i="50"/>
  <c r="F78" i="50"/>
  <c r="A81" i="50"/>
  <c r="A82" i="50"/>
  <c r="A83" i="50"/>
  <c r="A84" i="50"/>
  <c r="A85" i="50"/>
  <c r="A86" i="50"/>
  <c r="A87" i="50"/>
  <c r="B87" i="50"/>
  <c r="F87" i="50"/>
  <c r="A88" i="50"/>
  <c r="F88" i="50"/>
  <c r="A91" i="50"/>
  <c r="F91" i="50"/>
  <c r="A94" i="50"/>
  <c r="F94" i="50"/>
  <c r="A97" i="50"/>
  <c r="F97" i="50"/>
  <c r="A100" i="50"/>
  <c r="F100" i="50"/>
  <c r="A105" i="50"/>
  <c r="F105" i="50"/>
  <c r="A106" i="50"/>
  <c r="F106" i="50"/>
  <c r="A108" i="50"/>
  <c r="F108" i="50"/>
  <c r="A110" i="50"/>
  <c r="F110" i="50"/>
  <c r="A120" i="50"/>
  <c r="F120" i="50"/>
  <c r="A123" i="50"/>
  <c r="F123" i="50"/>
  <c r="A130" i="50"/>
  <c r="F130" i="50"/>
  <c r="A136" i="50"/>
  <c r="F136" i="50"/>
  <c r="A138" i="50"/>
  <c r="F138" i="50"/>
  <c r="B139" i="50"/>
  <c r="A140" i="50"/>
  <c r="F140" i="50"/>
  <c r="A142" i="50"/>
  <c r="F142" i="50"/>
  <c r="A150" i="50"/>
  <c r="F150" i="50"/>
  <c r="A152" i="50"/>
  <c r="B152" i="50"/>
  <c r="F152" i="50"/>
  <c r="A155" i="50"/>
  <c r="F155" i="50"/>
  <c r="A158" i="50"/>
  <c r="F158" i="50"/>
  <c r="A161" i="50"/>
  <c r="F161" i="50"/>
  <c r="A163" i="50"/>
  <c r="F163" i="50"/>
  <c r="A165" i="50"/>
  <c r="F165" i="50"/>
  <c r="A167" i="50"/>
  <c r="F167" i="50"/>
  <c r="A170" i="50"/>
  <c r="F170" i="50"/>
  <c r="A171" i="50"/>
  <c r="F171" i="50"/>
  <c r="A172" i="50"/>
  <c r="F172" i="50"/>
  <c r="A174" i="50"/>
  <c r="F174" i="50"/>
  <c r="A175" i="50"/>
  <c r="F175" i="50"/>
  <c r="A176" i="50"/>
  <c r="F176" i="50"/>
  <c r="A178" i="50"/>
  <c r="F178" i="50"/>
  <c r="A180" i="50"/>
  <c r="F180" i="50"/>
  <c r="A181" i="50"/>
  <c r="F181" i="50"/>
  <c r="A183" i="50"/>
  <c r="F183" i="50"/>
  <c r="A185" i="50"/>
  <c r="F185" i="50"/>
  <c r="A188" i="50"/>
  <c r="F188" i="50"/>
  <c r="A190" i="50"/>
  <c r="F190" i="50"/>
  <c r="A192" i="50"/>
  <c r="F192" i="50"/>
  <c r="A194" i="50"/>
  <c r="F194" i="50"/>
  <c r="A198" i="50"/>
  <c r="F198" i="50"/>
  <c r="A199" i="50"/>
  <c r="F199" i="50"/>
  <c r="A202" i="50"/>
  <c r="F202" i="50"/>
  <c r="A204" i="50"/>
  <c r="F204" i="50"/>
  <c r="A205" i="50"/>
  <c r="F205" i="50"/>
  <c r="A207" i="50"/>
  <c r="B207" i="50"/>
  <c r="C207" i="50"/>
  <c r="D207" i="50"/>
  <c r="F207" i="50"/>
  <c r="A208" i="50"/>
  <c r="B208" i="50"/>
  <c r="F208" i="50"/>
  <c r="A210" i="50"/>
  <c r="B210" i="50"/>
  <c r="C210" i="50"/>
  <c r="D210" i="50"/>
  <c r="F210" i="50"/>
  <c r="A212" i="50"/>
  <c r="F212" i="50"/>
  <c r="A213" i="50"/>
  <c r="F213" i="50"/>
  <c r="A214" i="50"/>
  <c r="F214" i="50"/>
  <c r="A215" i="50"/>
  <c r="A217" i="50"/>
  <c r="F217" i="50"/>
  <c r="A218" i="50"/>
  <c r="F218" i="50"/>
  <c r="A219" i="50"/>
  <c r="F219" i="50"/>
  <c r="A220" i="50"/>
  <c r="F220" i="50"/>
  <c r="A221" i="50"/>
  <c r="F221" i="50"/>
  <c r="A222" i="50"/>
  <c r="F222" i="50"/>
  <c r="A223" i="50"/>
  <c r="F223" i="50"/>
  <c r="A225" i="50"/>
  <c r="F225" i="50"/>
  <c r="A226" i="50"/>
  <c r="F226" i="50"/>
  <c r="A228" i="50"/>
  <c r="F228" i="50"/>
  <c r="A229" i="50"/>
  <c r="F229" i="50"/>
  <c r="A230" i="50"/>
  <c r="F230" i="50"/>
  <c r="A232" i="50"/>
  <c r="F232" i="50"/>
  <c r="A233" i="50"/>
  <c r="F233" i="50"/>
  <c r="A234" i="50"/>
  <c r="F234" i="50"/>
  <c r="A235" i="50"/>
  <c r="F235" i="50"/>
  <c r="A236" i="50"/>
  <c r="F236" i="50"/>
  <c r="A239" i="50"/>
  <c r="F239" i="50"/>
  <c r="A241" i="50"/>
  <c r="F241" i="50"/>
  <c r="A242" i="50"/>
  <c r="F242" i="50"/>
  <c r="A243" i="50"/>
  <c r="F243" i="50"/>
  <c r="A245" i="50"/>
  <c r="F245" i="50"/>
  <c r="A246" i="50"/>
  <c r="F246" i="50"/>
  <c r="A248" i="50"/>
  <c r="F248" i="50"/>
  <c r="A249" i="50"/>
  <c r="F249" i="50"/>
  <c r="A251" i="50"/>
  <c r="F251" i="50"/>
  <c r="A252" i="50"/>
  <c r="F252" i="50"/>
  <c r="A253" i="50"/>
  <c r="F253" i="50"/>
  <c r="A254" i="50"/>
  <c r="F254" i="50"/>
  <c r="A255" i="50"/>
  <c r="F255" i="50"/>
  <c r="A256" i="50"/>
  <c r="F256" i="50"/>
  <c r="B8" i="50"/>
  <c r="B9" i="50"/>
  <c r="C9" i="50"/>
  <c r="D9" i="50"/>
  <c r="B10" i="50"/>
  <c r="C10" i="50"/>
  <c r="D10" i="50"/>
  <c r="A11" i="50"/>
  <c r="B11" i="50"/>
  <c r="C11" i="50"/>
  <c r="D11" i="50"/>
  <c r="F11" i="50"/>
  <c r="A3" i="50"/>
  <c r="F3" i="50"/>
  <c r="A4" i="50"/>
  <c r="F4" i="50"/>
  <c r="F2" i="50"/>
  <c r="A2" i="50"/>
  <c r="B2" i="50"/>
  <c r="C2" i="50"/>
  <c r="D2" i="50"/>
  <c r="B26" i="48"/>
  <c r="A1" i="48"/>
  <c r="G11" i="57" l="1"/>
  <c r="G8" i="46" s="1"/>
  <c r="F11" i="57"/>
  <c r="G7" i="46" s="1"/>
  <c r="I11" i="57"/>
  <c r="G10" i="46" s="1"/>
  <c r="H11" i="57"/>
  <c r="G9" i="46" s="1"/>
  <c r="E11" i="57"/>
  <c r="G6" i="46" s="1"/>
  <c r="B23" i="48" l="1"/>
  <c r="C23" i="48"/>
  <c r="D23" i="48"/>
  <c r="B24" i="48"/>
  <c r="C24" i="48"/>
  <c r="D24" i="48"/>
  <c r="D11" i="2"/>
  <c r="C26" i="48"/>
  <c r="D26" i="48"/>
  <c r="D2" i="48"/>
  <c r="C2" i="48"/>
  <c r="B576" i="1"/>
  <c r="B37" i="54" s="1"/>
  <c r="C576" i="1"/>
  <c r="C37" i="54" s="1"/>
  <c r="D576" i="1"/>
  <c r="D37" i="54" s="1"/>
  <c r="B577" i="1"/>
  <c r="B38" i="54" s="1"/>
  <c r="C577" i="1"/>
  <c r="C38" i="54" s="1"/>
  <c r="D577" i="1"/>
  <c r="D38" i="54" s="1"/>
  <c r="B578" i="1"/>
  <c r="B39" i="54" s="1"/>
  <c r="C578" i="1"/>
  <c r="C39" i="54" s="1"/>
  <c r="D578" i="1"/>
  <c r="D39" i="54" s="1"/>
  <c r="C575" i="1"/>
  <c r="C36" i="54" s="1"/>
  <c r="D575" i="1"/>
  <c r="D36" i="54" s="1"/>
  <c r="B575" i="1"/>
  <c r="B36" i="54" s="1"/>
  <c r="B573" i="1"/>
  <c r="B34" i="54" s="1"/>
  <c r="C568" i="1"/>
  <c r="C29" i="54" s="1"/>
  <c r="D568" i="1"/>
  <c r="D29" i="54" s="1"/>
  <c r="B568" i="1"/>
  <c r="B29" i="54" s="1"/>
  <c r="B562" i="1"/>
  <c r="B23" i="54" s="1"/>
  <c r="C562" i="1"/>
  <c r="C23" i="54" s="1"/>
  <c r="D562" i="1"/>
  <c r="D23" i="54" s="1"/>
  <c r="B563" i="1"/>
  <c r="B24" i="54" s="1"/>
  <c r="C563" i="1"/>
  <c r="C24" i="54" s="1"/>
  <c r="D563" i="1"/>
  <c r="D24" i="54" s="1"/>
  <c r="B564" i="1"/>
  <c r="B25" i="54" s="1"/>
  <c r="C564" i="1"/>
  <c r="C25" i="54" s="1"/>
  <c r="D564" i="1"/>
  <c r="D25" i="54" s="1"/>
  <c r="B565" i="1"/>
  <c r="B26" i="54" s="1"/>
  <c r="C565" i="1"/>
  <c r="C26" i="54" s="1"/>
  <c r="D565" i="1"/>
  <c r="D26" i="54" s="1"/>
  <c r="B566" i="1"/>
  <c r="B27" i="54" s="1"/>
  <c r="C566" i="1"/>
  <c r="C27" i="54" s="1"/>
  <c r="D566" i="1"/>
  <c r="D27" i="54" s="1"/>
  <c r="D561" i="1"/>
  <c r="D22" i="54" s="1"/>
  <c r="C561" i="1"/>
  <c r="C22" i="54" s="1"/>
  <c r="B561" i="1"/>
  <c r="B22" i="54" s="1"/>
  <c r="B559" i="1"/>
  <c r="B20" i="54" s="1"/>
  <c r="D556" i="1"/>
  <c r="D17" i="54" s="1"/>
  <c r="C556" i="1"/>
  <c r="C17" i="54" s="1"/>
  <c r="B556" i="1"/>
  <c r="B17" i="54" s="1"/>
  <c r="C552" i="1"/>
  <c r="C13" i="54" s="1"/>
  <c r="D552" i="1"/>
  <c r="D13" i="54" s="1"/>
  <c r="B552" i="1"/>
  <c r="B13" i="54" s="1"/>
  <c r="B546" i="1"/>
  <c r="B7" i="54" s="1"/>
  <c r="C546" i="1"/>
  <c r="C7" i="54" s="1"/>
  <c r="D546" i="1"/>
  <c r="D7" i="54" s="1"/>
  <c r="B547" i="1"/>
  <c r="B8" i="54" s="1"/>
  <c r="C547" i="1"/>
  <c r="C8" i="54" s="1"/>
  <c r="D547" i="1"/>
  <c r="D8" i="54" s="1"/>
  <c r="B548" i="1"/>
  <c r="B9" i="54" s="1"/>
  <c r="C548" i="1"/>
  <c r="C9" i="54" s="1"/>
  <c r="D548" i="1"/>
  <c r="D9" i="54" s="1"/>
  <c r="D545" i="1"/>
  <c r="D6" i="54" s="1"/>
  <c r="C545" i="1"/>
  <c r="C6" i="54" s="1"/>
  <c r="B545" i="1"/>
  <c r="B6" i="54" s="1"/>
  <c r="B543" i="1"/>
  <c r="B4" i="54" s="1"/>
  <c r="B539" i="1"/>
  <c r="C539" i="1"/>
  <c r="C29" i="53" s="1"/>
  <c r="D539" i="1"/>
  <c r="D29" i="53" s="1"/>
  <c r="C537" i="1"/>
  <c r="C27" i="53" s="1"/>
  <c r="D537" i="1"/>
  <c r="D27" i="53" s="1"/>
  <c r="B537" i="1"/>
  <c r="B531" i="1"/>
  <c r="B21" i="53" s="1"/>
  <c r="C531" i="1"/>
  <c r="C21" i="53" s="1"/>
  <c r="D531" i="1"/>
  <c r="D21" i="53" s="1"/>
  <c r="B533" i="1"/>
  <c r="B23" i="53" s="1"/>
  <c r="C533" i="1"/>
  <c r="C23" i="53" s="1"/>
  <c r="D533" i="1"/>
  <c r="D23" i="53" s="1"/>
  <c r="C529" i="1"/>
  <c r="C19" i="53" s="1"/>
  <c r="D529" i="1"/>
  <c r="D19" i="53" s="1"/>
  <c r="B529" i="1"/>
  <c r="B19" i="53" s="1"/>
  <c r="D526" i="1"/>
  <c r="D16" i="53" s="1"/>
  <c r="C526" i="1"/>
  <c r="C16" i="53" s="1"/>
  <c r="B526" i="1"/>
  <c r="B16" i="53" s="1"/>
  <c r="B519" i="1"/>
  <c r="B9" i="53" s="1"/>
  <c r="C519" i="1"/>
  <c r="C9" i="53" s="1"/>
  <c r="D519" i="1"/>
  <c r="D9" i="53" s="1"/>
  <c r="C517" i="1"/>
  <c r="C7" i="53" s="1"/>
  <c r="D517" i="1"/>
  <c r="D7" i="53" s="1"/>
  <c r="B517" i="1"/>
  <c r="B7" i="53" s="1"/>
  <c r="C514" i="1"/>
  <c r="C4" i="53" s="1"/>
  <c r="D514" i="1"/>
  <c r="D4" i="53" s="1"/>
  <c r="B514" i="1"/>
  <c r="B4" i="53" s="1"/>
  <c r="B511" i="1"/>
  <c r="B128" i="52" s="1"/>
  <c r="C511" i="1"/>
  <c r="C128" i="52" s="1"/>
  <c r="D511" i="1"/>
  <c r="D128" i="52" s="1"/>
  <c r="C510" i="1"/>
  <c r="C127" i="52" s="1"/>
  <c r="D510" i="1"/>
  <c r="D127" i="52" s="1"/>
  <c r="B510" i="1"/>
  <c r="B127" i="52" s="1"/>
  <c r="D508" i="1"/>
  <c r="D125" i="52" s="1"/>
  <c r="C508" i="1"/>
  <c r="C125" i="52" s="1"/>
  <c r="B508" i="1"/>
  <c r="B125" i="52" s="1"/>
  <c r="D505" i="1"/>
  <c r="D122" i="52" s="1"/>
  <c r="C505" i="1"/>
  <c r="C122" i="52" s="1"/>
  <c r="B505" i="1"/>
  <c r="B122" i="52" s="1"/>
  <c r="D502" i="1"/>
  <c r="D119" i="52" s="1"/>
  <c r="C502" i="1"/>
  <c r="C119" i="52" s="1"/>
  <c r="B502" i="1"/>
  <c r="B119" i="52" s="1"/>
  <c r="C498" i="1"/>
  <c r="C115" i="52" s="1"/>
  <c r="D498" i="1"/>
  <c r="D115" i="52" s="1"/>
  <c r="B498" i="1"/>
  <c r="B115" i="52" s="1"/>
  <c r="B494" i="1"/>
  <c r="B111" i="52" s="1"/>
  <c r="C494" i="1"/>
  <c r="C111" i="52" s="1"/>
  <c r="D494" i="1"/>
  <c r="D111" i="52" s="1"/>
  <c r="B495" i="1"/>
  <c r="B112" i="52" s="1"/>
  <c r="C495" i="1"/>
  <c r="C112" i="52" s="1"/>
  <c r="D495" i="1"/>
  <c r="D112" i="52" s="1"/>
  <c r="B496" i="1"/>
  <c r="B113" i="52" s="1"/>
  <c r="C496" i="1"/>
  <c r="C113" i="52" s="1"/>
  <c r="D496" i="1"/>
  <c r="D113" i="52" s="1"/>
  <c r="C493" i="1"/>
  <c r="C110" i="52" s="1"/>
  <c r="D493" i="1"/>
  <c r="D110" i="52" s="1"/>
  <c r="B493" i="1"/>
  <c r="B110" i="52" s="1"/>
  <c r="C490" i="1"/>
  <c r="C107" i="52" s="1"/>
  <c r="D490" i="1"/>
  <c r="D107" i="52" s="1"/>
  <c r="B490" i="1"/>
  <c r="B107" i="52" s="1"/>
  <c r="B485" i="1"/>
  <c r="B102" i="52" s="1"/>
  <c r="C485" i="1"/>
  <c r="C102" i="52" s="1"/>
  <c r="D485" i="1"/>
  <c r="D102" i="52" s="1"/>
  <c r="B486" i="1"/>
  <c r="B103" i="52" s="1"/>
  <c r="C486" i="1"/>
  <c r="C103" i="52" s="1"/>
  <c r="D486" i="1"/>
  <c r="D103" i="52" s="1"/>
  <c r="B487" i="1"/>
  <c r="B104" i="52" s="1"/>
  <c r="C487" i="1"/>
  <c r="C104" i="52" s="1"/>
  <c r="D487" i="1"/>
  <c r="D104" i="52" s="1"/>
  <c r="B488" i="1"/>
  <c r="B105" i="52" s="1"/>
  <c r="C488" i="1"/>
  <c r="C105" i="52" s="1"/>
  <c r="D488" i="1"/>
  <c r="D105" i="52" s="1"/>
  <c r="B480" i="1"/>
  <c r="B97" i="52" s="1"/>
  <c r="C480" i="1"/>
  <c r="C97" i="52" s="1"/>
  <c r="D480" i="1"/>
  <c r="D97" i="52" s="1"/>
  <c r="B481" i="1"/>
  <c r="B98" i="52" s="1"/>
  <c r="C481" i="1"/>
  <c r="C98" i="52" s="1"/>
  <c r="D481" i="1"/>
  <c r="D98" i="52" s="1"/>
  <c r="B482" i="1"/>
  <c r="B99" i="52" s="1"/>
  <c r="C482" i="1"/>
  <c r="C99" i="52" s="1"/>
  <c r="D482" i="1"/>
  <c r="D99" i="52" s="1"/>
  <c r="B483" i="1"/>
  <c r="B100" i="52" s="1"/>
  <c r="C483" i="1"/>
  <c r="C100" i="52" s="1"/>
  <c r="D483" i="1"/>
  <c r="D100" i="52" s="1"/>
  <c r="B484" i="1"/>
  <c r="B101" i="52" s="1"/>
  <c r="C484" i="1"/>
  <c r="C101" i="52" s="1"/>
  <c r="D484" i="1"/>
  <c r="D101" i="52" s="1"/>
  <c r="B476" i="1"/>
  <c r="B93" i="52" s="1"/>
  <c r="C476" i="1"/>
  <c r="D476" i="1"/>
  <c r="B477" i="1"/>
  <c r="B94" i="52" s="1"/>
  <c r="C477" i="1"/>
  <c r="C94" i="52" s="1"/>
  <c r="D477" i="1"/>
  <c r="D94" i="52" s="1"/>
  <c r="B478" i="1"/>
  <c r="B95" i="52" s="1"/>
  <c r="C478" i="1"/>
  <c r="D478" i="1"/>
  <c r="B479" i="1"/>
  <c r="B96" i="52" s="1"/>
  <c r="C479" i="1"/>
  <c r="C96" i="52" s="1"/>
  <c r="D479" i="1"/>
  <c r="D96" i="52" s="1"/>
  <c r="B458" i="1"/>
  <c r="B75" i="52" s="1"/>
  <c r="C458" i="1"/>
  <c r="C75" i="52" s="1"/>
  <c r="D458" i="1"/>
  <c r="D75" i="52" s="1"/>
  <c r="B459" i="1"/>
  <c r="B76" i="52" s="1"/>
  <c r="C459" i="1"/>
  <c r="C76" i="52" s="1"/>
  <c r="D459" i="1"/>
  <c r="D76" i="52" s="1"/>
  <c r="B460" i="1"/>
  <c r="B77" i="52" s="1"/>
  <c r="C460" i="1"/>
  <c r="C77" i="52" s="1"/>
  <c r="D460" i="1"/>
  <c r="D77" i="52" s="1"/>
  <c r="B461" i="1"/>
  <c r="B78" i="52" s="1"/>
  <c r="C461" i="1"/>
  <c r="C78" i="52" s="1"/>
  <c r="D461" i="1"/>
  <c r="D78" i="52" s="1"/>
  <c r="B462" i="1"/>
  <c r="B79" i="52" s="1"/>
  <c r="C462" i="1"/>
  <c r="D462" i="1"/>
  <c r="B463" i="1"/>
  <c r="B80" i="52" s="1"/>
  <c r="C463" i="1"/>
  <c r="C80" i="52" s="1"/>
  <c r="D463" i="1"/>
  <c r="D80" i="52" s="1"/>
  <c r="B464" i="1"/>
  <c r="B81" i="52" s="1"/>
  <c r="C464" i="1"/>
  <c r="C81" i="52" s="1"/>
  <c r="D464" i="1"/>
  <c r="D81" i="52" s="1"/>
  <c r="B465" i="1"/>
  <c r="B82" i="52" s="1"/>
  <c r="C465" i="1"/>
  <c r="C82" i="52" s="1"/>
  <c r="D465" i="1"/>
  <c r="D82" i="52" s="1"/>
  <c r="B466" i="1"/>
  <c r="B83" i="52" s="1"/>
  <c r="C466" i="1"/>
  <c r="C83" i="52" s="1"/>
  <c r="D466" i="1"/>
  <c r="D83" i="52" s="1"/>
  <c r="B467" i="1"/>
  <c r="B84" i="52" s="1"/>
  <c r="C467" i="1"/>
  <c r="C84" i="52" s="1"/>
  <c r="D467" i="1"/>
  <c r="D84" i="52" s="1"/>
  <c r="B468" i="1"/>
  <c r="B85" i="52" s="1"/>
  <c r="C468" i="1"/>
  <c r="C85" i="52" s="1"/>
  <c r="D468" i="1"/>
  <c r="D85" i="52" s="1"/>
  <c r="B469" i="1"/>
  <c r="B86" i="52" s="1"/>
  <c r="C469" i="1"/>
  <c r="C86" i="52" s="1"/>
  <c r="D469" i="1"/>
  <c r="D86" i="52" s="1"/>
  <c r="B470" i="1"/>
  <c r="B87" i="52" s="1"/>
  <c r="C470" i="1"/>
  <c r="C87" i="52" s="1"/>
  <c r="D470" i="1"/>
  <c r="D87" i="52" s="1"/>
  <c r="B471" i="1"/>
  <c r="B88" i="52" s="1"/>
  <c r="C471" i="1"/>
  <c r="C88" i="52" s="1"/>
  <c r="D471" i="1"/>
  <c r="D88" i="52" s="1"/>
  <c r="B472" i="1"/>
  <c r="B89" i="52" s="1"/>
  <c r="C472" i="1"/>
  <c r="C89" i="52" s="1"/>
  <c r="D472" i="1"/>
  <c r="D89" i="52" s="1"/>
  <c r="B473" i="1"/>
  <c r="B90" i="52" s="1"/>
  <c r="C473" i="1"/>
  <c r="C90" i="52" s="1"/>
  <c r="D473" i="1"/>
  <c r="D90" i="52" s="1"/>
  <c r="B474" i="1"/>
  <c r="B91" i="52" s="1"/>
  <c r="C474" i="1"/>
  <c r="C91" i="52" s="1"/>
  <c r="D474" i="1"/>
  <c r="D91" i="52" s="1"/>
  <c r="B475" i="1"/>
  <c r="B92" i="52" s="1"/>
  <c r="C475" i="1"/>
  <c r="C92" i="52" s="1"/>
  <c r="D475" i="1"/>
  <c r="D92" i="52" s="1"/>
  <c r="B454" i="1"/>
  <c r="B71" i="52" s="1"/>
  <c r="C454" i="1"/>
  <c r="C71" i="52" s="1"/>
  <c r="D454" i="1"/>
  <c r="D71" i="52" s="1"/>
  <c r="B455" i="1"/>
  <c r="B72" i="52" s="1"/>
  <c r="C455" i="1"/>
  <c r="C72" i="52" s="1"/>
  <c r="D455" i="1"/>
  <c r="D72" i="52" s="1"/>
  <c r="B456" i="1"/>
  <c r="B73" i="52" s="1"/>
  <c r="C456" i="1"/>
  <c r="C73" i="52" s="1"/>
  <c r="D456" i="1"/>
  <c r="D73" i="52" s="1"/>
  <c r="B457" i="1"/>
  <c r="B74" i="52" s="1"/>
  <c r="C457" i="1"/>
  <c r="C74" i="52" s="1"/>
  <c r="D457" i="1"/>
  <c r="D74" i="52" s="1"/>
  <c r="B451" i="1"/>
  <c r="B68" i="52" s="1"/>
  <c r="C451" i="1"/>
  <c r="C68" i="52" s="1"/>
  <c r="D451" i="1"/>
  <c r="D68" i="52" s="1"/>
  <c r="B452" i="1"/>
  <c r="B69" i="52" s="1"/>
  <c r="C452" i="1"/>
  <c r="C69" i="52" s="1"/>
  <c r="D452" i="1"/>
  <c r="D69" i="52" s="1"/>
  <c r="B453" i="1"/>
  <c r="B70" i="52" s="1"/>
  <c r="C453" i="1"/>
  <c r="C70" i="52" s="1"/>
  <c r="D453" i="1"/>
  <c r="D70" i="52" s="1"/>
  <c r="B448" i="1"/>
  <c r="B65" i="52" s="1"/>
  <c r="C448" i="1"/>
  <c r="C65" i="52" s="1"/>
  <c r="D448" i="1"/>
  <c r="D65" i="52" s="1"/>
  <c r="B449" i="1"/>
  <c r="B66" i="52" s="1"/>
  <c r="C449" i="1"/>
  <c r="C66" i="52" s="1"/>
  <c r="D449" i="1"/>
  <c r="D66" i="52" s="1"/>
  <c r="B450" i="1"/>
  <c r="B67" i="52" s="1"/>
  <c r="C450" i="1"/>
  <c r="C67" i="52" s="1"/>
  <c r="D450" i="1"/>
  <c r="D67" i="52" s="1"/>
  <c r="B443" i="1"/>
  <c r="B60" i="52" s="1"/>
  <c r="C443" i="1"/>
  <c r="D443" i="1"/>
  <c r="B444" i="1"/>
  <c r="B61" i="52" s="1"/>
  <c r="C444" i="1"/>
  <c r="C61" i="52" s="1"/>
  <c r="D444" i="1"/>
  <c r="D61" i="52" s="1"/>
  <c r="B445" i="1"/>
  <c r="B62" i="52" s="1"/>
  <c r="C445" i="1"/>
  <c r="C62" i="52" s="1"/>
  <c r="D445" i="1"/>
  <c r="D62" i="52" s="1"/>
  <c r="B446" i="1"/>
  <c r="B63" i="52" s="1"/>
  <c r="C446" i="1"/>
  <c r="C63" i="52" s="1"/>
  <c r="D446" i="1"/>
  <c r="D63" i="52" s="1"/>
  <c r="B447" i="1"/>
  <c r="B64" i="52" s="1"/>
  <c r="C447" i="1"/>
  <c r="C64" i="52" s="1"/>
  <c r="D447" i="1"/>
  <c r="D64" i="52" s="1"/>
  <c r="B439" i="1"/>
  <c r="B56" i="52" s="1"/>
  <c r="C439" i="1"/>
  <c r="C56" i="52" s="1"/>
  <c r="D439" i="1"/>
  <c r="D56" i="52" s="1"/>
  <c r="B440" i="1"/>
  <c r="B57" i="52" s="1"/>
  <c r="C440" i="1"/>
  <c r="C57" i="52" s="1"/>
  <c r="D440" i="1"/>
  <c r="D57" i="52" s="1"/>
  <c r="B441" i="1"/>
  <c r="B58" i="52" s="1"/>
  <c r="C441" i="1"/>
  <c r="C58" i="52" s="1"/>
  <c r="D441" i="1"/>
  <c r="D58" i="52" s="1"/>
  <c r="B442" i="1"/>
  <c r="B59" i="52" s="1"/>
  <c r="C442" i="1"/>
  <c r="C59" i="52" s="1"/>
  <c r="D442" i="1"/>
  <c r="D59" i="52" s="1"/>
  <c r="B420" i="1"/>
  <c r="B37" i="52" s="1"/>
  <c r="C420" i="1"/>
  <c r="C37" i="52" s="1"/>
  <c r="D420" i="1"/>
  <c r="D37" i="52" s="1"/>
  <c r="B421" i="1"/>
  <c r="B38" i="52" s="1"/>
  <c r="C421" i="1"/>
  <c r="C38" i="52" s="1"/>
  <c r="D421" i="1"/>
  <c r="D38" i="52" s="1"/>
  <c r="B422" i="1"/>
  <c r="B39" i="52" s="1"/>
  <c r="C422" i="1"/>
  <c r="C39" i="52" s="1"/>
  <c r="D422" i="1"/>
  <c r="D39" i="52" s="1"/>
  <c r="B423" i="1"/>
  <c r="B40" i="52" s="1"/>
  <c r="C423" i="1"/>
  <c r="C40" i="52" s="1"/>
  <c r="D423" i="1"/>
  <c r="D40" i="52" s="1"/>
  <c r="B424" i="1"/>
  <c r="B41" i="52" s="1"/>
  <c r="C424" i="1"/>
  <c r="C41" i="52" s="1"/>
  <c r="D424" i="1"/>
  <c r="D41" i="52" s="1"/>
  <c r="B425" i="1"/>
  <c r="B42" i="52" s="1"/>
  <c r="C425" i="1"/>
  <c r="C42" i="52" s="1"/>
  <c r="D425" i="1"/>
  <c r="D42" i="52" s="1"/>
  <c r="B426" i="1"/>
  <c r="B43" i="52" s="1"/>
  <c r="C426" i="1"/>
  <c r="C43" i="52" s="1"/>
  <c r="D426" i="1"/>
  <c r="D43" i="52" s="1"/>
  <c r="B427" i="1"/>
  <c r="B44" i="52" s="1"/>
  <c r="C427" i="1"/>
  <c r="C44" i="52" s="1"/>
  <c r="D427" i="1"/>
  <c r="D44" i="52" s="1"/>
  <c r="B428" i="1"/>
  <c r="B45" i="52" s="1"/>
  <c r="C428" i="1"/>
  <c r="C45" i="52" s="1"/>
  <c r="D428" i="1"/>
  <c r="D45" i="52" s="1"/>
  <c r="B429" i="1"/>
  <c r="B46" i="52" s="1"/>
  <c r="C429" i="1"/>
  <c r="C46" i="52" s="1"/>
  <c r="D429" i="1"/>
  <c r="D46" i="52" s="1"/>
  <c r="B430" i="1"/>
  <c r="B47" i="52" s="1"/>
  <c r="C430" i="1"/>
  <c r="C47" i="52" s="1"/>
  <c r="D430" i="1"/>
  <c r="D47" i="52" s="1"/>
  <c r="B431" i="1"/>
  <c r="B48" i="52" s="1"/>
  <c r="C431" i="1"/>
  <c r="C48" i="52" s="1"/>
  <c r="D431" i="1"/>
  <c r="D48" i="52" s="1"/>
  <c r="B432" i="1"/>
  <c r="B49" i="52" s="1"/>
  <c r="C432" i="1"/>
  <c r="C49" i="52" s="1"/>
  <c r="D432" i="1"/>
  <c r="D49" i="52" s="1"/>
  <c r="B433" i="1"/>
  <c r="B50" i="52" s="1"/>
  <c r="C433" i="1"/>
  <c r="D433" i="1"/>
  <c r="B434" i="1"/>
  <c r="B51" i="52" s="1"/>
  <c r="C434" i="1"/>
  <c r="C51" i="52" s="1"/>
  <c r="D434" i="1"/>
  <c r="D51" i="52" s="1"/>
  <c r="B435" i="1"/>
  <c r="B52" i="52" s="1"/>
  <c r="C435" i="1"/>
  <c r="C52" i="52" s="1"/>
  <c r="D435" i="1"/>
  <c r="D52" i="52" s="1"/>
  <c r="B436" i="1"/>
  <c r="B53" i="52" s="1"/>
  <c r="C436" i="1"/>
  <c r="C53" i="52" s="1"/>
  <c r="D436" i="1"/>
  <c r="D53" i="52" s="1"/>
  <c r="B437" i="1"/>
  <c r="B54" i="52" s="1"/>
  <c r="C437" i="1"/>
  <c r="C54" i="52" s="1"/>
  <c r="D437" i="1"/>
  <c r="D54" i="52" s="1"/>
  <c r="B438" i="1"/>
  <c r="B55" i="52" s="1"/>
  <c r="C438" i="1"/>
  <c r="C55" i="52" s="1"/>
  <c r="D438" i="1"/>
  <c r="D55" i="52" s="1"/>
  <c r="C419" i="1"/>
  <c r="D419" i="1"/>
  <c r="B405" i="1"/>
  <c r="B22" i="52" s="1"/>
  <c r="C405" i="1"/>
  <c r="C22" i="52" s="1"/>
  <c r="D405" i="1"/>
  <c r="D22" i="52" s="1"/>
  <c r="B406" i="1"/>
  <c r="B23" i="52" s="1"/>
  <c r="C406" i="1"/>
  <c r="C23" i="52" s="1"/>
  <c r="D406" i="1"/>
  <c r="D23" i="52" s="1"/>
  <c r="B407" i="1"/>
  <c r="B24" i="52" s="1"/>
  <c r="C407" i="1"/>
  <c r="C24" i="52" s="1"/>
  <c r="D407" i="1"/>
  <c r="D24" i="52" s="1"/>
  <c r="B408" i="1"/>
  <c r="B25" i="52" s="1"/>
  <c r="C408" i="1"/>
  <c r="D408" i="1"/>
  <c r="B409" i="1"/>
  <c r="B26" i="52" s="1"/>
  <c r="C409" i="1"/>
  <c r="C26" i="52" s="1"/>
  <c r="D409" i="1"/>
  <c r="D26" i="52" s="1"/>
  <c r="B410" i="1"/>
  <c r="B27" i="52" s="1"/>
  <c r="C410" i="1"/>
  <c r="C27" i="52" s="1"/>
  <c r="D410" i="1"/>
  <c r="D27" i="52" s="1"/>
  <c r="B411" i="1"/>
  <c r="B28" i="52" s="1"/>
  <c r="C411" i="1"/>
  <c r="C28" i="52" s="1"/>
  <c r="D411" i="1"/>
  <c r="D28" i="52" s="1"/>
  <c r="B412" i="1"/>
  <c r="B29" i="52" s="1"/>
  <c r="C412" i="1"/>
  <c r="C29" i="52" s="1"/>
  <c r="D412" i="1"/>
  <c r="D29" i="52" s="1"/>
  <c r="B413" i="1"/>
  <c r="B30" i="52" s="1"/>
  <c r="C413" i="1"/>
  <c r="C30" i="52" s="1"/>
  <c r="D413" i="1"/>
  <c r="D30" i="52" s="1"/>
  <c r="B414" i="1"/>
  <c r="B31" i="52" s="1"/>
  <c r="C414" i="1"/>
  <c r="C31" i="52" s="1"/>
  <c r="D414" i="1"/>
  <c r="D31" i="52" s="1"/>
  <c r="B415" i="1"/>
  <c r="B32" i="52" s="1"/>
  <c r="C415" i="1"/>
  <c r="C32" i="52" s="1"/>
  <c r="D415" i="1"/>
  <c r="D32" i="52" s="1"/>
  <c r="B416" i="1"/>
  <c r="B33" i="52" s="1"/>
  <c r="C416" i="1"/>
  <c r="C33" i="52" s="1"/>
  <c r="D416" i="1"/>
  <c r="D33" i="52" s="1"/>
  <c r="B417" i="1"/>
  <c r="B34" i="52" s="1"/>
  <c r="C417" i="1"/>
  <c r="C34" i="52" s="1"/>
  <c r="D417" i="1"/>
  <c r="D34" i="52" s="1"/>
  <c r="B418" i="1"/>
  <c r="B35" i="52" s="1"/>
  <c r="C418" i="1"/>
  <c r="C35" i="52" s="1"/>
  <c r="D418" i="1"/>
  <c r="D35" i="52" s="1"/>
  <c r="C404" i="1"/>
  <c r="D404" i="1"/>
  <c r="B404" i="1"/>
  <c r="B21" i="52" s="1"/>
  <c r="B419" i="1"/>
  <c r="B36" i="52" s="1"/>
  <c r="B402" i="1"/>
  <c r="B19" i="52" s="1"/>
  <c r="B391" i="1"/>
  <c r="B8" i="52" s="1"/>
  <c r="C391" i="1"/>
  <c r="C8" i="52" s="1"/>
  <c r="D391" i="1"/>
  <c r="D8" i="52" s="1"/>
  <c r="B392" i="1"/>
  <c r="B9" i="52" s="1"/>
  <c r="C392" i="1"/>
  <c r="C9" i="52" s="1"/>
  <c r="D392" i="1"/>
  <c r="D9" i="52" s="1"/>
  <c r="B393" i="1"/>
  <c r="B10" i="52" s="1"/>
  <c r="C393" i="1"/>
  <c r="C10" i="52" s="1"/>
  <c r="D393" i="1"/>
  <c r="D10" i="52" s="1"/>
  <c r="B394" i="1"/>
  <c r="B11" i="52" s="1"/>
  <c r="C394" i="1"/>
  <c r="C11" i="52" s="1"/>
  <c r="D394" i="1"/>
  <c r="D11" i="52" s="1"/>
  <c r="B395" i="1"/>
  <c r="B12" i="52" s="1"/>
  <c r="C395" i="1"/>
  <c r="C12" i="52" s="1"/>
  <c r="D395" i="1"/>
  <c r="D12" i="52" s="1"/>
  <c r="B397" i="1"/>
  <c r="B14" i="52" s="1"/>
  <c r="C397" i="1"/>
  <c r="C14" i="52" s="1"/>
  <c r="D397" i="1"/>
  <c r="D14" i="52" s="1"/>
  <c r="B398" i="1"/>
  <c r="B15" i="52" s="1"/>
  <c r="C398" i="1"/>
  <c r="C15" i="52" s="1"/>
  <c r="D398" i="1"/>
  <c r="D15" i="52" s="1"/>
  <c r="B399" i="1"/>
  <c r="B16" i="52" s="1"/>
  <c r="C399" i="1"/>
  <c r="C16" i="52" s="1"/>
  <c r="D399" i="1"/>
  <c r="D16" i="52" s="1"/>
  <c r="D390" i="1"/>
  <c r="D7" i="52" s="1"/>
  <c r="C390" i="1"/>
  <c r="C7" i="52" s="1"/>
  <c r="D389" i="1"/>
  <c r="D6" i="52" s="1"/>
  <c r="C389" i="1"/>
  <c r="C6" i="52" s="1"/>
  <c r="B389" i="1"/>
  <c r="B6" i="52" s="1"/>
  <c r="B390" i="1"/>
  <c r="B7" i="52" s="1"/>
  <c r="B387" i="1"/>
  <c r="B4" i="52" s="1"/>
  <c r="B379" i="1"/>
  <c r="B252" i="50" s="1"/>
  <c r="C379" i="1"/>
  <c r="C252" i="50" s="1"/>
  <c r="D379" i="1"/>
  <c r="D252" i="50" s="1"/>
  <c r="B380" i="1"/>
  <c r="B253" i="50" s="1"/>
  <c r="C380" i="1"/>
  <c r="C253" i="50" s="1"/>
  <c r="D380" i="1"/>
  <c r="D253" i="50" s="1"/>
  <c r="B381" i="1"/>
  <c r="B254" i="50" s="1"/>
  <c r="C381" i="1"/>
  <c r="C254" i="50" s="1"/>
  <c r="D381" i="1"/>
  <c r="D254" i="50" s="1"/>
  <c r="B382" i="1"/>
  <c r="B255" i="50" s="1"/>
  <c r="C382" i="1"/>
  <c r="C255" i="50" s="1"/>
  <c r="D382" i="1"/>
  <c r="D255" i="50" s="1"/>
  <c r="B383" i="1"/>
  <c r="B256" i="50" s="1"/>
  <c r="C383" i="1"/>
  <c r="C256" i="50" s="1"/>
  <c r="D383" i="1"/>
  <c r="D256" i="50" s="1"/>
  <c r="B384" i="1"/>
  <c r="C384" i="1"/>
  <c r="D384" i="1"/>
  <c r="D378" i="1"/>
  <c r="D251" i="50" s="1"/>
  <c r="C378" i="1"/>
  <c r="C251" i="50" s="1"/>
  <c r="B378" i="1"/>
  <c r="B251" i="50" s="1"/>
  <c r="C376" i="1"/>
  <c r="C249" i="50" s="1"/>
  <c r="D376" i="1"/>
  <c r="D249" i="50" s="1"/>
  <c r="B376" i="1"/>
  <c r="B249" i="50" s="1"/>
  <c r="C375" i="1"/>
  <c r="C248" i="50" s="1"/>
  <c r="D375" i="1"/>
  <c r="D248" i="50" s="1"/>
  <c r="B375" i="1"/>
  <c r="B248" i="50" s="1"/>
  <c r="B371" i="1"/>
  <c r="B244" i="50" s="1"/>
  <c r="C371" i="1"/>
  <c r="C244" i="50" s="1"/>
  <c r="D371" i="1"/>
  <c r="D244" i="50" s="1"/>
  <c r="B372" i="1"/>
  <c r="B245" i="50" s="1"/>
  <c r="C372" i="1"/>
  <c r="C245" i="50" s="1"/>
  <c r="D372" i="1"/>
  <c r="D245" i="50" s="1"/>
  <c r="B373" i="1"/>
  <c r="B246" i="50" s="1"/>
  <c r="C373" i="1"/>
  <c r="C246" i="50" s="1"/>
  <c r="D373" i="1"/>
  <c r="D246" i="50" s="1"/>
  <c r="B368" i="1"/>
  <c r="B241" i="50" s="1"/>
  <c r="C368" i="1"/>
  <c r="C241" i="50" s="1"/>
  <c r="D368" i="1"/>
  <c r="D241" i="50" s="1"/>
  <c r="B369" i="1"/>
  <c r="B242" i="50" s="1"/>
  <c r="C369" i="1"/>
  <c r="C242" i="50" s="1"/>
  <c r="D369" i="1"/>
  <c r="D242" i="50" s="1"/>
  <c r="B370" i="1"/>
  <c r="B243" i="50" s="1"/>
  <c r="C370" i="1"/>
  <c r="D370" i="1"/>
  <c r="C367" i="1"/>
  <c r="C240" i="50" s="1"/>
  <c r="D367" i="1"/>
  <c r="D240" i="50" s="1"/>
  <c r="B367" i="1"/>
  <c r="B240" i="50" s="1"/>
  <c r="B366" i="1"/>
  <c r="B239" i="50" s="1"/>
  <c r="B360" i="1"/>
  <c r="B233" i="50" s="1"/>
  <c r="C360" i="1"/>
  <c r="C233" i="50" s="1"/>
  <c r="D360" i="1"/>
  <c r="D233" i="50" s="1"/>
  <c r="B361" i="1"/>
  <c r="B234" i="50" s="1"/>
  <c r="C361" i="1"/>
  <c r="C234" i="50" s="1"/>
  <c r="D361" i="1"/>
  <c r="D234" i="50" s="1"/>
  <c r="B362" i="1"/>
  <c r="B235" i="50" s="1"/>
  <c r="C362" i="1"/>
  <c r="C235" i="50" s="1"/>
  <c r="D362" i="1"/>
  <c r="D235" i="50" s="1"/>
  <c r="B363" i="1"/>
  <c r="C363" i="1"/>
  <c r="D363" i="1"/>
  <c r="C359" i="1"/>
  <c r="C232" i="50" s="1"/>
  <c r="D359" i="1"/>
  <c r="D232" i="50" s="1"/>
  <c r="B359" i="1"/>
  <c r="B232" i="50" s="1"/>
  <c r="B343" i="1"/>
  <c r="B216" i="50" s="1"/>
  <c r="C343" i="1"/>
  <c r="C216" i="50" s="1"/>
  <c r="D343" i="1"/>
  <c r="D216" i="50" s="1"/>
  <c r="B344" i="1"/>
  <c r="B217" i="50" s="1"/>
  <c r="C344" i="1"/>
  <c r="C217" i="50" s="1"/>
  <c r="D344" i="1"/>
  <c r="D217" i="50" s="1"/>
  <c r="B345" i="1"/>
  <c r="B218" i="50" s="1"/>
  <c r="C345" i="1"/>
  <c r="C218" i="50" s="1"/>
  <c r="D345" i="1"/>
  <c r="D218" i="50" s="1"/>
  <c r="B346" i="1"/>
  <c r="B219" i="50" s="1"/>
  <c r="C346" i="1"/>
  <c r="C219" i="50" s="1"/>
  <c r="D346" i="1"/>
  <c r="D219" i="50" s="1"/>
  <c r="B347" i="1"/>
  <c r="B220" i="50" s="1"/>
  <c r="C347" i="1"/>
  <c r="C220" i="50" s="1"/>
  <c r="D347" i="1"/>
  <c r="D220" i="50" s="1"/>
  <c r="B348" i="1"/>
  <c r="B221" i="50" s="1"/>
  <c r="C348" i="1"/>
  <c r="C221" i="50" s="1"/>
  <c r="D348" i="1"/>
  <c r="D221" i="50" s="1"/>
  <c r="B349" i="1"/>
  <c r="B222" i="50" s="1"/>
  <c r="C349" i="1"/>
  <c r="C222" i="50" s="1"/>
  <c r="D349" i="1"/>
  <c r="D222" i="50" s="1"/>
  <c r="B350" i="1"/>
  <c r="C350" i="1"/>
  <c r="D350" i="1"/>
  <c r="B352" i="1"/>
  <c r="B225" i="50" s="1"/>
  <c r="C352" i="1"/>
  <c r="C225" i="50" s="1"/>
  <c r="D352" i="1"/>
  <c r="D225" i="50" s="1"/>
  <c r="B353" i="1"/>
  <c r="B226" i="50" s="1"/>
  <c r="C353" i="1"/>
  <c r="C226" i="50" s="1"/>
  <c r="D353" i="1"/>
  <c r="D226" i="50" s="1"/>
  <c r="B354" i="1"/>
  <c r="B227" i="50" s="1"/>
  <c r="C354" i="1"/>
  <c r="C227" i="50" s="1"/>
  <c r="D354" i="1"/>
  <c r="D227" i="50" s="1"/>
  <c r="B355" i="1"/>
  <c r="B228" i="50" s="1"/>
  <c r="C355" i="1"/>
  <c r="C228" i="50" s="1"/>
  <c r="D355" i="1"/>
  <c r="D228" i="50" s="1"/>
  <c r="B356" i="1"/>
  <c r="B229" i="50" s="1"/>
  <c r="C356" i="1"/>
  <c r="C229" i="50" s="1"/>
  <c r="D356" i="1"/>
  <c r="D229" i="50" s="1"/>
  <c r="B357" i="1"/>
  <c r="B230" i="50" s="1"/>
  <c r="C357" i="1"/>
  <c r="C230" i="50" s="1"/>
  <c r="D357" i="1"/>
  <c r="D230" i="50" s="1"/>
  <c r="C342" i="1"/>
  <c r="C215" i="50" s="1"/>
  <c r="D342" i="1"/>
  <c r="D215" i="50" s="1"/>
  <c r="B342" i="1"/>
  <c r="B215" i="50" s="1"/>
  <c r="C340" i="1"/>
  <c r="C213" i="50" s="1"/>
  <c r="D340" i="1"/>
  <c r="D213" i="50" s="1"/>
  <c r="C341" i="1"/>
  <c r="D341" i="1"/>
  <c r="B341" i="1"/>
  <c r="B214" i="50" s="1"/>
  <c r="B340" i="1"/>
  <c r="B213" i="50" s="1"/>
  <c r="D339" i="1"/>
  <c r="D212" i="50" s="1"/>
  <c r="C339" i="1"/>
  <c r="C212" i="50" s="1"/>
  <c r="B339" i="1"/>
  <c r="B212" i="50" s="1"/>
  <c r="B329" i="1"/>
  <c r="B202" i="50" s="1"/>
  <c r="C329" i="1"/>
  <c r="D329" i="1"/>
  <c r="B330" i="1"/>
  <c r="B203" i="50" s="1"/>
  <c r="C330" i="1"/>
  <c r="C203" i="50" s="1"/>
  <c r="D330" i="1"/>
  <c r="D203" i="50" s="1"/>
  <c r="B331" i="1"/>
  <c r="B204" i="50" s="1"/>
  <c r="C331" i="1"/>
  <c r="C204" i="50" s="1"/>
  <c r="D331" i="1"/>
  <c r="D204" i="50" s="1"/>
  <c r="B332" i="1"/>
  <c r="B205" i="50" s="1"/>
  <c r="C332" i="1"/>
  <c r="C205" i="50" s="1"/>
  <c r="D332" i="1"/>
  <c r="D205" i="50" s="1"/>
  <c r="B323" i="1"/>
  <c r="B196" i="50" s="1"/>
  <c r="C323" i="1"/>
  <c r="C196" i="50" s="1"/>
  <c r="D323" i="1"/>
  <c r="D196" i="50" s="1"/>
  <c r="B324" i="1"/>
  <c r="B197" i="50" s="1"/>
  <c r="C324" i="1"/>
  <c r="C197" i="50" s="1"/>
  <c r="D324" i="1"/>
  <c r="D197" i="50" s="1"/>
  <c r="B325" i="1"/>
  <c r="B198" i="50" s="1"/>
  <c r="C325" i="1"/>
  <c r="C198" i="50" s="1"/>
  <c r="D325" i="1"/>
  <c r="D198" i="50" s="1"/>
  <c r="B326" i="1"/>
  <c r="B199" i="50" s="1"/>
  <c r="C326" i="1"/>
  <c r="D326" i="1"/>
  <c r="B327" i="1"/>
  <c r="B200" i="50" s="1"/>
  <c r="C327" i="1"/>
  <c r="C200" i="50" s="1"/>
  <c r="D327" i="1"/>
  <c r="D200" i="50" s="1"/>
  <c r="B328" i="1"/>
  <c r="B201" i="50" s="1"/>
  <c r="C328" i="1"/>
  <c r="C201" i="50" s="1"/>
  <c r="D328" i="1"/>
  <c r="D201" i="50" s="1"/>
  <c r="C322" i="1"/>
  <c r="C195" i="50" s="1"/>
  <c r="D322" i="1"/>
  <c r="D195" i="50" s="1"/>
  <c r="B322" i="1"/>
  <c r="B195" i="50" s="1"/>
  <c r="B321" i="1"/>
  <c r="B194" i="50" s="1"/>
  <c r="B319" i="1"/>
  <c r="B192" i="50" s="1"/>
  <c r="C319" i="1"/>
  <c r="C192" i="50" s="1"/>
  <c r="D319" i="1"/>
  <c r="D192" i="50" s="1"/>
  <c r="C317" i="1"/>
  <c r="C190" i="50" s="1"/>
  <c r="D317" i="1"/>
  <c r="D190" i="50" s="1"/>
  <c r="B317" i="1"/>
  <c r="B314" i="1"/>
  <c r="B187" i="50" s="1"/>
  <c r="C314" i="1"/>
  <c r="C187" i="50" s="1"/>
  <c r="D314" i="1"/>
  <c r="D187" i="50" s="1"/>
  <c r="B315" i="1"/>
  <c r="B188" i="50" s="1"/>
  <c r="C315" i="1"/>
  <c r="C188" i="50" s="1"/>
  <c r="D315" i="1"/>
  <c r="D188" i="50" s="1"/>
  <c r="C313" i="1"/>
  <c r="C186" i="50" s="1"/>
  <c r="D313" i="1"/>
  <c r="D186" i="50" s="1"/>
  <c r="B313" i="1"/>
  <c r="B186" i="50" s="1"/>
  <c r="B312" i="1"/>
  <c r="B185" i="50" s="1"/>
  <c r="D310" i="1"/>
  <c r="D183" i="50" s="1"/>
  <c r="C310" i="1"/>
  <c r="C183" i="50" s="1"/>
  <c r="B310" i="1"/>
  <c r="B183" i="50" s="1"/>
  <c r="B308" i="1"/>
  <c r="B181" i="50" s="1"/>
  <c r="C308" i="1"/>
  <c r="C181" i="50" s="1"/>
  <c r="D308" i="1"/>
  <c r="D181" i="50" s="1"/>
  <c r="D307" i="1"/>
  <c r="D180" i="50" s="1"/>
  <c r="C307" i="1"/>
  <c r="C180" i="50" s="1"/>
  <c r="B307" i="1"/>
  <c r="B180" i="50" s="1"/>
  <c r="C305" i="1"/>
  <c r="C178" i="50" s="1"/>
  <c r="D305" i="1"/>
  <c r="D178" i="50" s="1"/>
  <c r="B305" i="1"/>
  <c r="B178" i="50" s="1"/>
  <c r="B302" i="1"/>
  <c r="B175" i="50" s="1"/>
  <c r="C302" i="1"/>
  <c r="C175" i="50" s="1"/>
  <c r="D302" i="1"/>
  <c r="D175" i="50" s="1"/>
  <c r="B303" i="1"/>
  <c r="B176" i="50" s="1"/>
  <c r="C303" i="1"/>
  <c r="C176" i="50" s="1"/>
  <c r="D303" i="1"/>
  <c r="D176" i="50" s="1"/>
  <c r="C301" i="1"/>
  <c r="C174" i="50" s="1"/>
  <c r="D301" i="1"/>
  <c r="D174" i="50" s="1"/>
  <c r="B301" i="1"/>
  <c r="B174" i="50" s="1"/>
  <c r="B298" i="1"/>
  <c r="B171" i="50" s="1"/>
  <c r="C298" i="1"/>
  <c r="C171" i="50" s="1"/>
  <c r="D298" i="1"/>
  <c r="D171" i="50" s="1"/>
  <c r="B299" i="1"/>
  <c r="B172" i="50" s="1"/>
  <c r="C299" i="1"/>
  <c r="C172" i="50" s="1"/>
  <c r="D299" i="1"/>
  <c r="D172" i="50" s="1"/>
  <c r="D297" i="1"/>
  <c r="D170" i="50" s="1"/>
  <c r="C297" i="1"/>
  <c r="C170" i="50" s="1"/>
  <c r="B297" i="1"/>
  <c r="B170" i="50" s="1"/>
  <c r="D294" i="1"/>
  <c r="D167" i="50" s="1"/>
  <c r="C294" i="1"/>
  <c r="C167" i="50" s="1"/>
  <c r="B294" i="1"/>
  <c r="B167" i="50" s="1"/>
  <c r="C292" i="1"/>
  <c r="C165" i="50" s="1"/>
  <c r="D292" i="1"/>
  <c r="D165" i="50" s="1"/>
  <c r="B292" i="1"/>
  <c r="B165" i="50" s="1"/>
  <c r="C290" i="1"/>
  <c r="C163" i="50" s="1"/>
  <c r="D290" i="1"/>
  <c r="D163" i="50" s="1"/>
  <c r="B290" i="1"/>
  <c r="B163" i="50" s="1"/>
  <c r="B286" i="1"/>
  <c r="B159" i="50" s="1"/>
  <c r="C286" i="1"/>
  <c r="C159" i="50" s="1"/>
  <c r="D286" i="1"/>
  <c r="D159" i="50" s="1"/>
  <c r="B287" i="1"/>
  <c r="B160" i="50" s="1"/>
  <c r="C287" i="1"/>
  <c r="C160" i="50" s="1"/>
  <c r="D287" i="1"/>
  <c r="D160" i="50" s="1"/>
  <c r="B288" i="1"/>
  <c r="B161" i="50" s="1"/>
  <c r="C288" i="1"/>
  <c r="C161" i="50" s="1"/>
  <c r="D288" i="1"/>
  <c r="D161" i="50" s="1"/>
  <c r="C285" i="1"/>
  <c r="C158" i="50" s="1"/>
  <c r="D285" i="1"/>
  <c r="D158" i="50" s="1"/>
  <c r="B285" i="1"/>
  <c r="B158" i="50" s="1"/>
  <c r="B281" i="1"/>
  <c r="B154" i="50" s="1"/>
  <c r="C281" i="1"/>
  <c r="C154" i="50" s="1"/>
  <c r="D281" i="1"/>
  <c r="D154" i="50" s="1"/>
  <c r="B282" i="1"/>
  <c r="C282" i="1"/>
  <c r="C155" i="50" s="1"/>
  <c r="D282" i="1"/>
  <c r="D155" i="50" s="1"/>
  <c r="D280" i="1"/>
  <c r="D153" i="50" s="1"/>
  <c r="C280" i="1"/>
  <c r="C153" i="50" s="1"/>
  <c r="B280" i="1"/>
  <c r="B153" i="50" s="1"/>
  <c r="D277" i="1"/>
  <c r="D150" i="50" s="1"/>
  <c r="C277" i="1"/>
  <c r="C150" i="50" s="1"/>
  <c r="B277" i="1"/>
  <c r="B150" i="50" s="1"/>
  <c r="B271" i="1"/>
  <c r="B144" i="50" s="1"/>
  <c r="C271" i="1"/>
  <c r="C144" i="50" s="1"/>
  <c r="D271" i="1"/>
  <c r="D144" i="50" s="1"/>
  <c r="B272" i="1"/>
  <c r="B145" i="50" s="1"/>
  <c r="C272" i="1"/>
  <c r="C145" i="50" s="1"/>
  <c r="D272" i="1"/>
  <c r="D145" i="50" s="1"/>
  <c r="B273" i="1"/>
  <c r="B146" i="50" s="1"/>
  <c r="C273" i="1"/>
  <c r="C146" i="50" s="1"/>
  <c r="D273" i="1"/>
  <c r="D146" i="50" s="1"/>
  <c r="B274" i="1"/>
  <c r="B147" i="50" s="1"/>
  <c r="C274" i="1"/>
  <c r="C147" i="50" s="1"/>
  <c r="D274" i="1"/>
  <c r="D147" i="50" s="1"/>
  <c r="C270" i="1"/>
  <c r="C143" i="50" s="1"/>
  <c r="D270" i="1"/>
  <c r="D143" i="50" s="1"/>
  <c r="B270" i="1"/>
  <c r="B143" i="50" s="1"/>
  <c r="B269" i="1"/>
  <c r="B142" i="50" s="1"/>
  <c r="B140" i="50"/>
  <c r="B265" i="1"/>
  <c r="B138" i="50" s="1"/>
  <c r="C265" i="1"/>
  <c r="C138" i="50" s="1"/>
  <c r="D265" i="1"/>
  <c r="D138" i="50" s="1"/>
  <c r="C263" i="1"/>
  <c r="C136" i="50" s="1"/>
  <c r="D263" i="1"/>
  <c r="D136" i="50" s="1"/>
  <c r="B263" i="1"/>
  <c r="B136" i="50" s="1"/>
  <c r="B261" i="1"/>
  <c r="B134" i="50" s="1"/>
  <c r="C261" i="1"/>
  <c r="C134" i="50" s="1"/>
  <c r="D261" i="1"/>
  <c r="D134" i="50" s="1"/>
  <c r="C260" i="1"/>
  <c r="C133" i="50" s="1"/>
  <c r="D260" i="1"/>
  <c r="D133" i="50" s="1"/>
  <c r="B260" i="1"/>
  <c r="B133" i="50" s="1"/>
  <c r="D257" i="1"/>
  <c r="D130" i="50" s="1"/>
  <c r="C257" i="1"/>
  <c r="C130" i="50" s="1"/>
  <c r="B257" i="1"/>
  <c r="B130" i="50" s="1"/>
  <c r="D255" i="1"/>
  <c r="D128" i="50" s="1"/>
  <c r="C255" i="1"/>
  <c r="C128" i="50" s="1"/>
  <c r="B255" i="1"/>
  <c r="B128" i="50" s="1"/>
  <c r="C253" i="1"/>
  <c r="C126" i="50" s="1"/>
  <c r="D253" i="1"/>
  <c r="D126" i="50" s="1"/>
  <c r="B253" i="1"/>
  <c r="B126" i="50" s="1"/>
  <c r="D250" i="1"/>
  <c r="D123" i="50" s="1"/>
  <c r="C250" i="1"/>
  <c r="C123" i="50" s="1"/>
  <c r="B249" i="1"/>
  <c r="B122" i="50" s="1"/>
  <c r="B250" i="1"/>
  <c r="B123" i="50" s="1"/>
  <c r="C247" i="1"/>
  <c r="C120" i="50" s="1"/>
  <c r="D247" i="1"/>
  <c r="D120" i="50" s="1"/>
  <c r="B247" i="1"/>
  <c r="B120" i="50" s="1"/>
  <c r="D246" i="1"/>
  <c r="D119" i="50" s="1"/>
  <c r="C246" i="1"/>
  <c r="C119" i="50" s="1"/>
  <c r="B246" i="1"/>
  <c r="B119" i="50" s="1"/>
  <c r="D245" i="1"/>
  <c r="D118" i="50" s="1"/>
  <c r="C245" i="1"/>
  <c r="C118" i="50" s="1"/>
  <c r="B245" i="1"/>
  <c r="B118" i="50" s="1"/>
  <c r="D244" i="1"/>
  <c r="D117" i="50" s="1"/>
  <c r="C244" i="1"/>
  <c r="C117" i="50" s="1"/>
  <c r="B244" i="1"/>
  <c r="B117" i="50" s="1"/>
  <c r="D243" i="1"/>
  <c r="D116" i="50" s="1"/>
  <c r="C243" i="1"/>
  <c r="C116" i="50" s="1"/>
  <c r="B243" i="1"/>
  <c r="B116" i="50" s="1"/>
  <c r="D242" i="1"/>
  <c r="D115" i="50" s="1"/>
  <c r="C242" i="1"/>
  <c r="C115" i="50" s="1"/>
  <c r="B242" i="1"/>
  <c r="B115" i="50" s="1"/>
  <c r="D241" i="1"/>
  <c r="D114" i="50" s="1"/>
  <c r="C241" i="1"/>
  <c r="C114" i="50" s="1"/>
  <c r="B241" i="1"/>
  <c r="B114" i="50" s="1"/>
  <c r="D240" i="1"/>
  <c r="D113" i="50" s="1"/>
  <c r="C240" i="1"/>
  <c r="C113" i="50" s="1"/>
  <c r="B240" i="1"/>
  <c r="B113" i="50" s="1"/>
  <c r="D239" i="1"/>
  <c r="D112" i="50" s="1"/>
  <c r="C239" i="1"/>
  <c r="C112" i="50" s="1"/>
  <c r="B239" i="1"/>
  <c r="B112" i="50" s="1"/>
  <c r="C238" i="1"/>
  <c r="C111" i="50" s="1"/>
  <c r="D238" i="1"/>
  <c r="D111" i="50" s="1"/>
  <c r="B238" i="1"/>
  <c r="B111" i="50" s="1"/>
  <c r="B237" i="1"/>
  <c r="B110" i="50" s="1"/>
  <c r="C235" i="1"/>
  <c r="C108" i="50" s="1"/>
  <c r="D235" i="1"/>
  <c r="D108" i="50" s="1"/>
  <c r="B235" i="1"/>
  <c r="B108" i="50" s="1"/>
  <c r="B229" i="1"/>
  <c r="B102" i="50" s="1"/>
  <c r="C229" i="1"/>
  <c r="C102" i="50" s="1"/>
  <c r="D229" i="1"/>
  <c r="D102" i="50" s="1"/>
  <c r="B230" i="1"/>
  <c r="B103" i="50" s="1"/>
  <c r="C230" i="1"/>
  <c r="C103" i="50" s="1"/>
  <c r="D230" i="1"/>
  <c r="D103" i="50" s="1"/>
  <c r="B231" i="1"/>
  <c r="B104" i="50" s="1"/>
  <c r="C231" i="1"/>
  <c r="C104" i="50" s="1"/>
  <c r="D231" i="1"/>
  <c r="D104" i="50" s="1"/>
  <c r="B232" i="1"/>
  <c r="B105" i="50" s="1"/>
  <c r="C232" i="1"/>
  <c r="C105" i="50" s="1"/>
  <c r="D232" i="1"/>
  <c r="D105" i="50" s="1"/>
  <c r="B233" i="1"/>
  <c r="B106" i="50" s="1"/>
  <c r="C233" i="1"/>
  <c r="C106" i="50" s="1"/>
  <c r="D233" i="1"/>
  <c r="D106" i="50" s="1"/>
  <c r="C228" i="1"/>
  <c r="C101" i="50" s="1"/>
  <c r="D228" i="1"/>
  <c r="D101" i="50" s="1"/>
  <c r="B228" i="1"/>
  <c r="B101" i="50" s="1"/>
  <c r="B227" i="1"/>
  <c r="B100" i="50" s="1"/>
  <c r="C224" i="1"/>
  <c r="C97" i="50" s="1"/>
  <c r="D224" i="1"/>
  <c r="D97" i="50" s="1"/>
  <c r="B224" i="1"/>
  <c r="B97" i="50" s="1"/>
  <c r="C221" i="1"/>
  <c r="C94" i="50" s="1"/>
  <c r="D221" i="1"/>
  <c r="D94" i="50" s="1"/>
  <c r="B221" i="1"/>
  <c r="B94" i="50" s="1"/>
  <c r="C218" i="1"/>
  <c r="C91" i="50" s="1"/>
  <c r="D218" i="1"/>
  <c r="D91" i="50" s="1"/>
  <c r="B218" i="1"/>
  <c r="B91" i="50" s="1"/>
  <c r="C215" i="1"/>
  <c r="C88" i="50" s="1"/>
  <c r="D215" i="1"/>
  <c r="D88" i="50" s="1"/>
  <c r="B215" i="1"/>
  <c r="B88" i="50" s="1"/>
  <c r="B209" i="1"/>
  <c r="B82" i="50" s="1"/>
  <c r="C209" i="1"/>
  <c r="C82" i="50" s="1"/>
  <c r="D209" i="1"/>
  <c r="D82" i="50" s="1"/>
  <c r="B210" i="1"/>
  <c r="B83" i="50" s="1"/>
  <c r="C210" i="1"/>
  <c r="C83" i="50" s="1"/>
  <c r="D210" i="1"/>
  <c r="D83" i="50" s="1"/>
  <c r="B211" i="1"/>
  <c r="B84" i="50" s="1"/>
  <c r="C211" i="1"/>
  <c r="C84" i="50" s="1"/>
  <c r="D211" i="1"/>
  <c r="D84" i="50" s="1"/>
  <c r="B212" i="1"/>
  <c r="B85" i="50" s="1"/>
  <c r="C212" i="1"/>
  <c r="C85" i="50" s="1"/>
  <c r="D212" i="1"/>
  <c r="D85" i="50" s="1"/>
  <c r="B213" i="1"/>
  <c r="B86" i="50" s="1"/>
  <c r="C213" i="1"/>
  <c r="C86" i="50" s="1"/>
  <c r="D213" i="1"/>
  <c r="D86" i="50" s="1"/>
  <c r="C208" i="1"/>
  <c r="C81" i="50" s="1"/>
  <c r="D208" i="1"/>
  <c r="D81" i="50" s="1"/>
  <c r="B208" i="1"/>
  <c r="B81" i="50" s="1"/>
  <c r="C205" i="1"/>
  <c r="D205" i="1"/>
  <c r="B205" i="1"/>
  <c r="B78" i="50" s="1"/>
  <c r="B201" i="1"/>
  <c r="B74" i="50" s="1"/>
  <c r="C201" i="1"/>
  <c r="C74" i="50" s="1"/>
  <c r="D201" i="1"/>
  <c r="D74" i="50" s="1"/>
  <c r="B202" i="1"/>
  <c r="B75" i="50" s="1"/>
  <c r="C202" i="1"/>
  <c r="C75" i="50" s="1"/>
  <c r="D202" i="1"/>
  <c r="D75" i="50" s="1"/>
  <c r="C199" i="1"/>
  <c r="C72" i="50" s="1"/>
  <c r="D199" i="1"/>
  <c r="D72" i="50" s="1"/>
  <c r="B199" i="1"/>
  <c r="B72" i="50" s="1"/>
  <c r="B197" i="1"/>
  <c r="B70" i="50" s="1"/>
  <c r="C197" i="1"/>
  <c r="C70" i="50" s="1"/>
  <c r="D197" i="1"/>
  <c r="D70" i="50" s="1"/>
  <c r="C195" i="1"/>
  <c r="C68" i="50" s="1"/>
  <c r="D195" i="1"/>
  <c r="D68" i="50" s="1"/>
  <c r="B195" i="1"/>
  <c r="B68" i="50" s="1"/>
  <c r="C189" i="1"/>
  <c r="C62" i="50" s="1"/>
  <c r="D189" i="1"/>
  <c r="D62" i="50" s="1"/>
  <c r="B189" i="1"/>
  <c r="B62" i="50" s="1"/>
  <c r="D179" i="1"/>
  <c r="D52" i="50" s="1"/>
  <c r="C179" i="1"/>
  <c r="C52" i="50" s="1"/>
  <c r="B179" i="1"/>
  <c r="B52" i="50" s="1"/>
  <c r="B176" i="1"/>
  <c r="B49" i="50" s="1"/>
  <c r="C176" i="1"/>
  <c r="C49" i="50" s="1"/>
  <c r="D176" i="1"/>
  <c r="D49" i="50" s="1"/>
  <c r="B172" i="1"/>
  <c r="B45" i="50" s="1"/>
  <c r="C172" i="1"/>
  <c r="C45" i="50" s="1"/>
  <c r="D172" i="1"/>
  <c r="D45" i="50" s="1"/>
  <c r="B173" i="1"/>
  <c r="B46" i="50" s="1"/>
  <c r="C173" i="1"/>
  <c r="C46" i="50" s="1"/>
  <c r="D173" i="1"/>
  <c r="D46" i="50" s="1"/>
  <c r="B174" i="1"/>
  <c r="B47" i="50" s="1"/>
  <c r="C174" i="1"/>
  <c r="C47" i="50" s="1"/>
  <c r="D174" i="1"/>
  <c r="D47" i="50" s="1"/>
  <c r="B175" i="1"/>
  <c r="B48" i="50" s="1"/>
  <c r="C175" i="1"/>
  <c r="C48" i="50" s="1"/>
  <c r="D175" i="1"/>
  <c r="D48" i="50" s="1"/>
  <c r="B171" i="1"/>
  <c r="B44" i="50" s="1"/>
  <c r="C171" i="1"/>
  <c r="D171" i="1"/>
  <c r="C170" i="1"/>
  <c r="C43" i="50" s="1"/>
  <c r="D170" i="1"/>
  <c r="D43" i="50" s="1"/>
  <c r="B170" i="1"/>
  <c r="B43" i="50" s="1"/>
  <c r="B168" i="1"/>
  <c r="B41" i="50" s="1"/>
  <c r="C168" i="1"/>
  <c r="C41" i="50" s="1"/>
  <c r="D168" i="1"/>
  <c r="D41" i="50" s="1"/>
  <c r="B164" i="1"/>
  <c r="B37" i="50" s="1"/>
  <c r="C164" i="1"/>
  <c r="C37" i="50" s="1"/>
  <c r="D164" i="1"/>
  <c r="D37" i="50" s="1"/>
  <c r="B165" i="1"/>
  <c r="B38" i="50" s="1"/>
  <c r="C165" i="1"/>
  <c r="C38" i="50" s="1"/>
  <c r="D165" i="1"/>
  <c r="D38" i="50" s="1"/>
  <c r="B167" i="1"/>
  <c r="B40" i="50" s="1"/>
  <c r="C167" i="1"/>
  <c r="C40" i="50" s="1"/>
  <c r="D167" i="1"/>
  <c r="D40" i="50" s="1"/>
  <c r="B156" i="1"/>
  <c r="B29" i="50" s="1"/>
  <c r="C156" i="1"/>
  <c r="C29" i="50" s="1"/>
  <c r="D156" i="1"/>
  <c r="D29" i="50" s="1"/>
  <c r="B157" i="1"/>
  <c r="B30" i="50" s="1"/>
  <c r="B158" i="1"/>
  <c r="B31" i="50" s="1"/>
  <c r="C158" i="1"/>
  <c r="C31" i="50" s="1"/>
  <c r="D158" i="1"/>
  <c r="D31" i="50" s="1"/>
  <c r="B159" i="1"/>
  <c r="B32" i="50" s="1"/>
  <c r="C159" i="1"/>
  <c r="C32" i="50" s="1"/>
  <c r="D159" i="1"/>
  <c r="D32" i="50" s="1"/>
  <c r="B160" i="1"/>
  <c r="B33" i="50" s="1"/>
  <c r="C160" i="1"/>
  <c r="C33" i="50" s="1"/>
  <c r="D160" i="1"/>
  <c r="D33" i="50" s="1"/>
  <c r="B161" i="1"/>
  <c r="B34" i="50" s="1"/>
  <c r="C161" i="1"/>
  <c r="C34" i="50" s="1"/>
  <c r="D161" i="1"/>
  <c r="D34" i="50" s="1"/>
  <c r="B162" i="1"/>
  <c r="B35" i="50" s="1"/>
  <c r="C162" i="1"/>
  <c r="C35" i="50" s="1"/>
  <c r="D162" i="1"/>
  <c r="D35" i="50" s="1"/>
  <c r="B163" i="1"/>
  <c r="B36" i="50" s="1"/>
  <c r="C163" i="1"/>
  <c r="C36" i="50" s="1"/>
  <c r="D163" i="1"/>
  <c r="D36" i="50" s="1"/>
  <c r="C155" i="1"/>
  <c r="C28" i="50" s="1"/>
  <c r="D155" i="1"/>
  <c r="D28" i="50" s="1"/>
  <c r="B155" i="1"/>
  <c r="B28" i="50" s="1"/>
  <c r="B150" i="1"/>
  <c r="B23" i="50" s="1"/>
  <c r="C150" i="1"/>
  <c r="C23" i="50" s="1"/>
  <c r="D150" i="1"/>
  <c r="D23" i="50" s="1"/>
  <c r="B151" i="1"/>
  <c r="B24" i="50" s="1"/>
  <c r="C151" i="1"/>
  <c r="C24" i="50" s="1"/>
  <c r="D151" i="1"/>
  <c r="D24" i="50" s="1"/>
  <c r="B152" i="1"/>
  <c r="B25" i="50" s="1"/>
  <c r="C152" i="1"/>
  <c r="C25" i="50" s="1"/>
  <c r="D152" i="1"/>
  <c r="D25" i="50" s="1"/>
  <c r="B153" i="1"/>
  <c r="B26" i="50" s="1"/>
  <c r="C153" i="1"/>
  <c r="C26" i="50" s="1"/>
  <c r="D153" i="1"/>
  <c r="D26" i="50" s="1"/>
  <c r="B154" i="1"/>
  <c r="B27" i="50" s="1"/>
  <c r="C149" i="1"/>
  <c r="C22" i="50" s="1"/>
  <c r="D149" i="1"/>
  <c r="D22" i="50" s="1"/>
  <c r="B149" i="1"/>
  <c r="B22" i="50" s="1"/>
  <c r="C147" i="1"/>
  <c r="C20" i="50" s="1"/>
  <c r="D147" i="1"/>
  <c r="D20" i="50" s="1"/>
  <c r="B147" i="1"/>
  <c r="B20" i="50" s="1"/>
  <c r="C131" i="1"/>
  <c r="C4" i="50" s="1"/>
  <c r="D131" i="1"/>
  <c r="D4" i="50" s="1"/>
  <c r="B131" i="1"/>
  <c r="B4" i="50" s="1"/>
  <c r="B130" i="1"/>
  <c r="B3" i="50" s="1"/>
  <c r="B125" i="1"/>
  <c r="B126" i="48" s="1"/>
  <c r="C125" i="1"/>
  <c r="C126" i="48" s="1"/>
  <c r="D125" i="1"/>
  <c r="D126" i="48" s="1"/>
  <c r="B126" i="1"/>
  <c r="B127" i="48" s="1"/>
  <c r="C126" i="1"/>
  <c r="C127" i="48" s="1"/>
  <c r="D126" i="1"/>
  <c r="D127" i="48" s="1"/>
  <c r="B127" i="1"/>
  <c r="B128" i="48" s="1"/>
  <c r="C127" i="1"/>
  <c r="C128" i="48" s="1"/>
  <c r="D127" i="1"/>
  <c r="D128" i="48" s="1"/>
  <c r="B128" i="1"/>
  <c r="B129" i="48" s="1"/>
  <c r="C128" i="1"/>
  <c r="C129" i="48" s="1"/>
  <c r="D128" i="1"/>
  <c r="D129" i="48" s="1"/>
  <c r="C124" i="1"/>
  <c r="C125" i="48" s="1"/>
  <c r="D124" i="1"/>
  <c r="D125" i="48" s="1"/>
  <c r="B124" i="1"/>
  <c r="B125" i="48" s="1"/>
  <c r="B116" i="1"/>
  <c r="B117" i="48" s="1"/>
  <c r="B115" i="1"/>
  <c r="C110" i="1"/>
  <c r="C111" i="48" s="1"/>
  <c r="D110" i="1"/>
  <c r="D111" i="48" s="1"/>
  <c r="B110" i="1"/>
  <c r="B111" i="48" s="1"/>
  <c r="D105" i="1"/>
  <c r="D106" i="48" s="1"/>
  <c r="C105" i="1"/>
  <c r="C106" i="48" s="1"/>
  <c r="B105" i="1"/>
  <c r="B106" i="48" s="1"/>
  <c r="C96" i="1"/>
  <c r="C97" i="48" s="1"/>
  <c r="D96" i="1"/>
  <c r="D97" i="48" s="1"/>
  <c r="B96" i="1"/>
  <c r="B97" i="48" s="1"/>
  <c r="C92" i="1"/>
  <c r="C93" i="48" s="1"/>
  <c r="D92" i="1"/>
  <c r="D93" i="48" s="1"/>
  <c r="B92" i="1"/>
  <c r="B93" i="48" s="1"/>
  <c r="C87" i="1"/>
  <c r="C88" i="48" s="1"/>
  <c r="D87" i="1"/>
  <c r="D88" i="48" s="1"/>
  <c r="B87" i="1"/>
  <c r="B88" i="48" s="1"/>
  <c r="B86" i="1"/>
  <c r="C84" i="1"/>
  <c r="C85" i="48" s="1"/>
  <c r="D84" i="1"/>
  <c r="D85" i="48" s="1"/>
  <c r="B84" i="1"/>
  <c r="B85" i="48" s="1"/>
  <c r="B74" i="1"/>
  <c r="B75" i="48" s="1"/>
  <c r="C74" i="1"/>
  <c r="C75" i="48" s="1"/>
  <c r="D74" i="1"/>
  <c r="D75" i="48" s="1"/>
  <c r="B75" i="1"/>
  <c r="B76" i="48" s="1"/>
  <c r="C75" i="1"/>
  <c r="C76" i="48" s="1"/>
  <c r="D75" i="1"/>
  <c r="D76" i="48" s="1"/>
  <c r="B76" i="1"/>
  <c r="B77" i="48" s="1"/>
  <c r="C76" i="1"/>
  <c r="C77" i="48" s="1"/>
  <c r="D76" i="1"/>
  <c r="D77" i="48" s="1"/>
  <c r="B77" i="1"/>
  <c r="B78" i="48" s="1"/>
  <c r="C77" i="1"/>
  <c r="C78" i="48" s="1"/>
  <c r="D77" i="1"/>
  <c r="D78" i="48" s="1"/>
  <c r="B78" i="1"/>
  <c r="B79" i="48" s="1"/>
  <c r="C78" i="1"/>
  <c r="C79" i="48" s="1"/>
  <c r="D78" i="1"/>
  <c r="D79" i="48" s="1"/>
  <c r="B80" i="1"/>
  <c r="B81" i="48" s="1"/>
  <c r="C80" i="1"/>
  <c r="C81" i="48" s="1"/>
  <c r="D80" i="1"/>
  <c r="D81" i="48" s="1"/>
  <c r="B73" i="1"/>
  <c r="B74" i="48" s="1"/>
  <c r="B71" i="1"/>
  <c r="B72" i="48" s="1"/>
  <c r="C71" i="1"/>
  <c r="C72" i="48" s="1"/>
  <c r="D71" i="1"/>
  <c r="D72" i="48" s="1"/>
  <c r="C70" i="1"/>
  <c r="C71" i="48" s="1"/>
  <c r="D70" i="1"/>
  <c r="D71" i="48" s="1"/>
  <c r="B70" i="1"/>
  <c r="B71" i="48" s="1"/>
  <c r="B65" i="1"/>
  <c r="B66" i="48" s="1"/>
  <c r="C65" i="1"/>
  <c r="C66" i="48" s="1"/>
  <c r="D65" i="1"/>
  <c r="D66" i="48" s="1"/>
  <c r="C64" i="1"/>
  <c r="C65" i="48" s="1"/>
  <c r="D64" i="1"/>
  <c r="D65" i="48" s="1"/>
  <c r="B64" i="1"/>
  <c r="B65" i="48" s="1"/>
  <c r="C63" i="1"/>
  <c r="C64" i="48" s="1"/>
  <c r="D63" i="1"/>
  <c r="D64" i="48" s="1"/>
  <c r="B63" i="1"/>
  <c r="B64" i="48" s="1"/>
  <c r="D61" i="1"/>
  <c r="D62" i="48" s="1"/>
  <c r="C61" i="1"/>
  <c r="C62" i="48" s="1"/>
  <c r="B61" i="1"/>
  <c r="B62" i="48" s="1"/>
  <c r="D60" i="1"/>
  <c r="D61" i="48" s="1"/>
  <c r="C60" i="1"/>
  <c r="C61" i="48" s="1"/>
  <c r="B60" i="1"/>
  <c r="B61" i="48" s="1"/>
  <c r="D58" i="1"/>
  <c r="D59" i="48" s="1"/>
  <c r="C58" i="1"/>
  <c r="C59" i="48" s="1"/>
  <c r="B58" i="1"/>
  <c r="B59" i="48" s="1"/>
  <c r="B52" i="1"/>
  <c r="B53" i="48" s="1"/>
  <c r="C52" i="1"/>
  <c r="D52" i="1"/>
  <c r="C51" i="1"/>
  <c r="D51" i="1"/>
  <c r="B51" i="1"/>
  <c r="B52" i="48" s="1"/>
  <c r="C50" i="1"/>
  <c r="D50" i="1"/>
  <c r="B50" i="1"/>
  <c r="B51" i="48" s="1"/>
  <c r="B43" i="1"/>
  <c r="B44" i="48" s="1"/>
  <c r="C43" i="1"/>
  <c r="C44" i="48" s="1"/>
  <c r="D43" i="1"/>
  <c r="D44" i="48" s="1"/>
  <c r="B46" i="1"/>
  <c r="B47" i="48" s="1"/>
  <c r="C46" i="1"/>
  <c r="C47" i="48" s="1"/>
  <c r="D46" i="1"/>
  <c r="D47" i="48" s="1"/>
  <c r="B47" i="1"/>
  <c r="B48" i="48" s="1"/>
  <c r="C47" i="1"/>
  <c r="C48" i="48" s="1"/>
  <c r="D47" i="1"/>
  <c r="D48" i="48" s="1"/>
  <c r="C42" i="1"/>
  <c r="C43" i="48" s="1"/>
  <c r="D42" i="1"/>
  <c r="D43" i="48" s="1"/>
  <c r="B42" i="1"/>
  <c r="B43" i="48" s="1"/>
  <c r="C37" i="1"/>
  <c r="C37" i="48" s="1"/>
  <c r="D37" i="1"/>
  <c r="D37" i="48" s="1"/>
  <c r="B37" i="1"/>
  <c r="B37" i="48" s="1"/>
  <c r="C19" i="1"/>
  <c r="C19" i="48" s="1"/>
  <c r="D19" i="1"/>
  <c r="D19" i="48" s="1"/>
  <c r="C20" i="1"/>
  <c r="C20" i="48" s="1"/>
  <c r="D20" i="1"/>
  <c r="D20" i="48" s="1"/>
  <c r="B19" i="1"/>
  <c r="B19" i="48" s="1"/>
  <c r="D9" i="2" s="1"/>
  <c r="B20" i="1"/>
  <c r="B20" i="48" s="1"/>
  <c r="C18" i="1"/>
  <c r="C18" i="48" s="1"/>
  <c r="D18" i="1"/>
  <c r="D18" i="48" s="1"/>
  <c r="B18" i="1"/>
  <c r="B18" i="48" s="1"/>
  <c r="C17" i="1"/>
  <c r="C17" i="48" s="1"/>
  <c r="D17" i="1"/>
  <c r="D17" i="48" s="1"/>
  <c r="B17" i="1"/>
  <c r="B17" i="48" s="1"/>
  <c r="C15" i="1"/>
  <c r="C15" i="48" s="1"/>
  <c r="D15" i="1"/>
  <c r="D15" i="48" s="1"/>
  <c r="B15" i="1"/>
  <c r="B15" i="48" s="1"/>
  <c r="C10" i="1"/>
  <c r="C10" i="48" s="1"/>
  <c r="D10" i="1"/>
  <c r="D10" i="48" s="1"/>
  <c r="B10" i="1"/>
  <c r="B10" i="48" s="1"/>
  <c r="C5" i="1"/>
  <c r="C5" i="48" s="1"/>
  <c r="D5" i="1"/>
  <c r="D5" i="48" s="1"/>
  <c r="D4" i="1"/>
  <c r="D4" i="48" s="1"/>
  <c r="C4" i="1"/>
  <c r="C4" i="48" s="1"/>
  <c r="B5" i="1"/>
  <c r="B5" i="48" s="1"/>
  <c r="B4" i="1"/>
  <c r="D7" i="2" s="1"/>
  <c r="B3" i="1"/>
  <c r="B3" i="48" s="1"/>
  <c r="B1" i="1"/>
  <c r="B236" i="50" l="1"/>
  <c r="D15" i="27"/>
  <c r="B155" i="50"/>
  <c r="D7" i="27"/>
  <c r="B190" i="50"/>
  <c r="D9" i="27"/>
  <c r="B223" i="50"/>
  <c r="D13" i="27"/>
  <c r="D7" i="57"/>
  <c r="B27" i="53"/>
  <c r="B29" i="53"/>
  <c r="D9" i="57"/>
  <c r="C1" i="47"/>
  <c r="C1" i="46"/>
  <c r="A1" i="47"/>
  <c r="A1" i="46"/>
  <c r="D7" i="45"/>
  <c r="D2" i="45"/>
  <c r="G5" i="47" s="1"/>
  <c r="C2" i="45"/>
  <c r="G4" i="47" s="1"/>
  <c r="I8" i="45"/>
  <c r="I9" i="45" s="1"/>
  <c r="G10" i="47" s="1"/>
  <c r="H8" i="45"/>
  <c r="H9" i="45" s="1"/>
  <c r="G9" i="47" s="1"/>
  <c r="G8" i="45"/>
  <c r="G9" i="45" s="1"/>
  <c r="G8" i="47" s="1"/>
  <c r="F8" i="45"/>
  <c r="F9" i="45" s="1"/>
  <c r="G7" i="47" s="1"/>
  <c r="E8" i="45"/>
  <c r="E9" i="45" s="1"/>
  <c r="G6" i="47" s="1"/>
  <c r="D1" i="45"/>
  <c r="B1" i="45"/>
  <c r="D9" i="44"/>
  <c r="D7" i="44"/>
  <c r="D2" i="44"/>
  <c r="E5" i="47" s="1"/>
  <c r="D1" i="44"/>
  <c r="C2" i="44"/>
  <c r="E4" i="47" s="1"/>
  <c r="I10" i="44"/>
  <c r="H10" i="44"/>
  <c r="G10" i="44"/>
  <c r="F10" i="44"/>
  <c r="E10" i="44"/>
  <c r="I8" i="44"/>
  <c r="H8" i="44"/>
  <c r="G8" i="44"/>
  <c r="F8" i="44"/>
  <c r="E8" i="44"/>
  <c r="B1" i="44"/>
  <c r="D9" i="43"/>
  <c r="D7" i="43"/>
  <c r="D2" i="43"/>
  <c r="D5" i="47" s="1"/>
  <c r="C2" i="43"/>
  <c r="D4" i="47" s="1"/>
  <c r="D1" i="43"/>
  <c r="I10" i="43"/>
  <c r="H10" i="43"/>
  <c r="G10" i="43"/>
  <c r="F10" i="43"/>
  <c r="E10" i="43"/>
  <c r="I8" i="43"/>
  <c r="H8" i="43"/>
  <c r="G8" i="43"/>
  <c r="F8" i="43"/>
  <c r="E8" i="43"/>
  <c r="B1" i="43"/>
  <c r="D7" i="42"/>
  <c r="D2" i="42"/>
  <c r="F5" i="47" s="1"/>
  <c r="C2" i="42"/>
  <c r="F4" i="47" s="1"/>
  <c r="D1" i="42"/>
  <c r="I8" i="42"/>
  <c r="I9" i="42" s="1"/>
  <c r="F10" i="47" s="1"/>
  <c r="H8" i="42"/>
  <c r="H9" i="42" s="1"/>
  <c r="F9" i="47" s="1"/>
  <c r="G8" i="42"/>
  <c r="G9" i="42" s="1"/>
  <c r="F8" i="47" s="1"/>
  <c r="F8" i="42"/>
  <c r="F9" i="42" s="1"/>
  <c r="F7" i="47" s="1"/>
  <c r="E8" i="42"/>
  <c r="E9" i="42" s="1"/>
  <c r="F6" i="47" s="1"/>
  <c r="B1" i="42"/>
  <c r="F5" i="46"/>
  <c r="C2" i="41"/>
  <c r="F4" i="46" s="1"/>
  <c r="I12" i="41"/>
  <c r="H12" i="41"/>
  <c r="G12" i="41"/>
  <c r="F12" i="41"/>
  <c r="E12" i="41"/>
  <c r="I10" i="41"/>
  <c r="H10" i="41"/>
  <c r="G10" i="41"/>
  <c r="F10" i="41"/>
  <c r="E10" i="41"/>
  <c r="H9" i="41"/>
  <c r="I8" i="41"/>
  <c r="H8" i="41"/>
  <c r="G8" i="41"/>
  <c r="F8" i="41"/>
  <c r="E8" i="41"/>
  <c r="B1" i="41"/>
  <c r="D11" i="40"/>
  <c r="D9" i="40"/>
  <c r="D7" i="40"/>
  <c r="D2" i="40"/>
  <c r="E5" i="46" s="1"/>
  <c r="C2" i="40"/>
  <c r="E4" i="46" s="1"/>
  <c r="D1" i="40"/>
  <c r="I12" i="40"/>
  <c r="H12" i="40"/>
  <c r="G12" i="40"/>
  <c r="F12" i="40"/>
  <c r="E12" i="40"/>
  <c r="I10" i="40"/>
  <c r="H10" i="40"/>
  <c r="G10" i="40"/>
  <c r="F10" i="40"/>
  <c r="E10" i="40"/>
  <c r="I8" i="40"/>
  <c r="H8" i="40"/>
  <c r="G8" i="40"/>
  <c r="F8" i="40"/>
  <c r="E8" i="40"/>
  <c r="B1" i="40"/>
  <c r="D7" i="38"/>
  <c r="D2" i="38"/>
  <c r="D5" i="46" s="1"/>
  <c r="C2" i="38"/>
  <c r="D4" i="46" s="1"/>
  <c r="D1" i="38"/>
  <c r="I8" i="38"/>
  <c r="I9" i="38" s="1"/>
  <c r="D10" i="46" s="1"/>
  <c r="H8" i="38"/>
  <c r="H9" i="38" s="1"/>
  <c r="D9" i="46" s="1"/>
  <c r="G8" i="38"/>
  <c r="G9" i="38" s="1"/>
  <c r="D8" i="46" s="1"/>
  <c r="F8" i="38"/>
  <c r="F9" i="38" s="1"/>
  <c r="D7" i="46" s="1"/>
  <c r="E8" i="38"/>
  <c r="E9" i="38" s="1"/>
  <c r="D6" i="46" s="1"/>
  <c r="B1" i="38"/>
  <c r="C1" i="32"/>
  <c r="D9" i="36"/>
  <c r="D7" i="36"/>
  <c r="D2" i="36"/>
  <c r="I5" i="32" s="1"/>
  <c r="C2" i="36"/>
  <c r="I4" i="32" s="1"/>
  <c r="I10" i="36"/>
  <c r="H10" i="36"/>
  <c r="G10" i="36"/>
  <c r="F10" i="36"/>
  <c r="E10" i="36"/>
  <c r="I8" i="36"/>
  <c r="H8" i="36"/>
  <c r="G8" i="36"/>
  <c r="F8" i="36"/>
  <c r="E8" i="36"/>
  <c r="B1" i="36"/>
  <c r="D13" i="35"/>
  <c r="D11" i="35"/>
  <c r="D9" i="35"/>
  <c r="D7" i="35"/>
  <c r="D2" i="35"/>
  <c r="H5" i="32" s="1"/>
  <c r="C2" i="35"/>
  <c r="H4" i="32" s="1"/>
  <c r="I14" i="35"/>
  <c r="H14" i="35"/>
  <c r="G14" i="35"/>
  <c r="F14" i="35"/>
  <c r="E14" i="35"/>
  <c r="I12" i="35"/>
  <c r="H12" i="35"/>
  <c r="G12" i="35"/>
  <c r="F12" i="35"/>
  <c r="E12" i="35"/>
  <c r="I10" i="35"/>
  <c r="H10" i="35"/>
  <c r="G10" i="35"/>
  <c r="F10" i="35"/>
  <c r="E10" i="35"/>
  <c r="I8" i="35"/>
  <c r="H8" i="35"/>
  <c r="G8" i="35"/>
  <c r="F8" i="35"/>
  <c r="E8" i="35"/>
  <c r="B1" i="35"/>
  <c r="D7" i="33"/>
  <c r="D2" i="33"/>
  <c r="G5" i="32" s="1"/>
  <c r="C2" i="33"/>
  <c r="G4" i="32" s="1"/>
  <c r="I8" i="33"/>
  <c r="I9" i="33" s="1"/>
  <c r="G10" i="32" s="1"/>
  <c r="H8" i="33"/>
  <c r="H9" i="33" s="1"/>
  <c r="G9" i="32" s="1"/>
  <c r="G8" i="33"/>
  <c r="G9" i="33" s="1"/>
  <c r="G8" i="32" s="1"/>
  <c r="F8" i="33"/>
  <c r="F9" i="33" s="1"/>
  <c r="G7" i="32" s="1"/>
  <c r="E8" i="33"/>
  <c r="E9" i="33" s="1"/>
  <c r="G6" i="32" s="1"/>
  <c r="B1" i="33"/>
  <c r="D7" i="31"/>
  <c r="D2" i="31"/>
  <c r="F5" i="32" s="1"/>
  <c r="C2" i="31"/>
  <c r="F4" i="32" s="1"/>
  <c r="A1" i="32"/>
  <c r="I8" i="31"/>
  <c r="I9" i="31" s="1"/>
  <c r="F10" i="32" s="1"/>
  <c r="H8" i="31"/>
  <c r="H9" i="31" s="1"/>
  <c r="F9" i="32" s="1"/>
  <c r="G8" i="31"/>
  <c r="G9" i="31" s="1"/>
  <c r="F8" i="32" s="1"/>
  <c r="F8" i="31"/>
  <c r="F9" i="31" s="1"/>
  <c r="F7" i="32" s="1"/>
  <c r="E8" i="31"/>
  <c r="E9" i="31" s="1"/>
  <c r="F6" i="32" s="1"/>
  <c r="B1" i="31"/>
  <c r="D9" i="30"/>
  <c r="D7" i="30"/>
  <c r="D2" i="30"/>
  <c r="E5" i="32" s="1"/>
  <c r="C2" i="30"/>
  <c r="E4" i="32" s="1"/>
  <c r="I12" i="30"/>
  <c r="H12" i="30"/>
  <c r="G12" i="30"/>
  <c r="F12" i="30"/>
  <c r="E12" i="30"/>
  <c r="I10" i="30"/>
  <c r="H10" i="30"/>
  <c r="G10" i="30"/>
  <c r="F10" i="30"/>
  <c r="E10" i="30"/>
  <c r="I8" i="30"/>
  <c r="H8" i="30"/>
  <c r="G8" i="30"/>
  <c r="F8" i="30"/>
  <c r="E8" i="30"/>
  <c r="B1" i="30"/>
  <c r="E10" i="29"/>
  <c r="F10" i="29"/>
  <c r="G10" i="29"/>
  <c r="H10" i="29"/>
  <c r="I10" i="29"/>
  <c r="D11" i="29"/>
  <c r="D9" i="29"/>
  <c r="D7" i="29"/>
  <c r="D2" i="29"/>
  <c r="D5" i="32" s="1"/>
  <c r="C2" i="29"/>
  <c r="D4" i="32" s="1"/>
  <c r="I12" i="29"/>
  <c r="H12" i="29"/>
  <c r="G12" i="29"/>
  <c r="F12" i="29"/>
  <c r="E12" i="29"/>
  <c r="I8" i="29"/>
  <c r="H8" i="29"/>
  <c r="G8" i="29"/>
  <c r="F8" i="29"/>
  <c r="E8" i="29"/>
  <c r="B1" i="29"/>
  <c r="G6" i="28"/>
  <c r="C1" i="28"/>
  <c r="A1" i="28"/>
  <c r="G5" i="28"/>
  <c r="G4" i="28"/>
  <c r="I16" i="27"/>
  <c r="H16" i="27"/>
  <c r="G16" i="27"/>
  <c r="F16" i="27"/>
  <c r="I14" i="27"/>
  <c r="H14" i="27"/>
  <c r="G14" i="27"/>
  <c r="F14" i="27"/>
  <c r="I12" i="27"/>
  <c r="H12" i="27"/>
  <c r="G12" i="27"/>
  <c r="F12" i="27"/>
  <c r="I10" i="27"/>
  <c r="H10" i="27"/>
  <c r="G10" i="27"/>
  <c r="F10" i="27"/>
  <c r="I8" i="27"/>
  <c r="H8" i="27"/>
  <c r="G8" i="27"/>
  <c r="F8" i="27"/>
  <c r="D17" i="26"/>
  <c r="D15" i="26"/>
  <c r="D13" i="26"/>
  <c r="F5" i="28"/>
  <c r="C2" i="26"/>
  <c r="F4" i="28" s="1"/>
  <c r="I18" i="26"/>
  <c r="H18" i="26"/>
  <c r="G18" i="26"/>
  <c r="F18" i="26"/>
  <c r="E18" i="26"/>
  <c r="I16" i="26"/>
  <c r="H16" i="26"/>
  <c r="G16" i="26"/>
  <c r="F16" i="26"/>
  <c r="E16" i="26"/>
  <c r="I14" i="26"/>
  <c r="H14" i="26"/>
  <c r="G14" i="26"/>
  <c r="F14" i="26"/>
  <c r="E14" i="26"/>
  <c r="I12" i="26"/>
  <c r="H12" i="26"/>
  <c r="G12" i="26"/>
  <c r="F12" i="26"/>
  <c r="E12" i="26"/>
  <c r="I10" i="26"/>
  <c r="H10" i="26"/>
  <c r="G10" i="26"/>
  <c r="F10" i="26"/>
  <c r="E10" i="26"/>
  <c r="I8" i="26"/>
  <c r="H8" i="26"/>
  <c r="G8" i="26"/>
  <c r="F8" i="26"/>
  <c r="E8" i="26"/>
  <c r="B1" i="26"/>
  <c r="D9" i="25"/>
  <c r="D7" i="25"/>
  <c r="E5" i="28"/>
  <c r="C2" i="25"/>
  <c r="E4" i="28" s="1"/>
  <c r="I11" i="25"/>
  <c r="H11" i="25"/>
  <c r="G11" i="25"/>
  <c r="F11" i="25"/>
  <c r="E11" i="25"/>
  <c r="I10" i="25"/>
  <c r="H10" i="25"/>
  <c r="G10" i="25"/>
  <c r="F10" i="25"/>
  <c r="E10" i="25"/>
  <c r="I8" i="25"/>
  <c r="H8" i="25"/>
  <c r="G8" i="25"/>
  <c r="F8" i="25"/>
  <c r="E8" i="25"/>
  <c r="B1" i="25"/>
  <c r="D19" i="24"/>
  <c r="D17" i="24"/>
  <c r="D15" i="24"/>
  <c r="D13" i="24"/>
  <c r="D11" i="24"/>
  <c r="D9" i="24"/>
  <c r="D7" i="24"/>
  <c r="D2" i="24"/>
  <c r="D5" i="28" s="1"/>
  <c r="C2" i="24"/>
  <c r="D4" i="28" s="1"/>
  <c r="I20" i="24"/>
  <c r="H20" i="24"/>
  <c r="G20" i="24"/>
  <c r="F20" i="24"/>
  <c r="E20" i="24"/>
  <c r="I18" i="24"/>
  <c r="H18" i="24"/>
  <c r="G18" i="24"/>
  <c r="F18" i="24"/>
  <c r="E18" i="24"/>
  <c r="I16" i="24"/>
  <c r="H16" i="24"/>
  <c r="G16" i="24"/>
  <c r="F16" i="24"/>
  <c r="E16" i="24"/>
  <c r="I14" i="24"/>
  <c r="H14" i="24"/>
  <c r="G14" i="24"/>
  <c r="F14" i="24"/>
  <c r="E14" i="24"/>
  <c r="I12" i="24"/>
  <c r="H12" i="24"/>
  <c r="G12" i="24"/>
  <c r="F12" i="24"/>
  <c r="E12" i="24"/>
  <c r="I10" i="24"/>
  <c r="H10" i="24"/>
  <c r="G10" i="24"/>
  <c r="F10" i="24"/>
  <c r="E10" i="24"/>
  <c r="I8" i="24"/>
  <c r="H8" i="24"/>
  <c r="G8" i="24"/>
  <c r="F8" i="24"/>
  <c r="E8" i="24"/>
  <c r="B1" i="24"/>
  <c r="D7" i="23"/>
  <c r="C2" i="23"/>
  <c r="G4" i="21" s="1"/>
  <c r="I8" i="23"/>
  <c r="I9" i="23" s="1"/>
  <c r="G10" i="21" s="1"/>
  <c r="H8" i="23"/>
  <c r="H9" i="23" s="1"/>
  <c r="G9" i="21" s="1"/>
  <c r="G8" i="23"/>
  <c r="G9" i="23" s="1"/>
  <c r="G8" i="21" s="1"/>
  <c r="F8" i="23"/>
  <c r="F9" i="23" s="1"/>
  <c r="G7" i="21" s="1"/>
  <c r="E8" i="23"/>
  <c r="E9" i="23" s="1"/>
  <c r="G6" i="21" s="1"/>
  <c r="B1" i="23"/>
  <c r="C2" i="4"/>
  <c r="E4" i="21" s="1"/>
  <c r="C2" i="2"/>
  <c r="D4" i="21" s="1"/>
  <c r="C2" i="22"/>
  <c r="F4" i="21" s="1"/>
  <c r="D15" i="22"/>
  <c r="D13" i="22"/>
  <c r="D9" i="22"/>
  <c r="D7" i="22"/>
  <c r="I16" i="22"/>
  <c r="H16" i="22"/>
  <c r="G16" i="22"/>
  <c r="F16" i="22"/>
  <c r="E16" i="22"/>
  <c r="I14" i="22"/>
  <c r="H14" i="22"/>
  <c r="G14" i="22"/>
  <c r="F14" i="22"/>
  <c r="E14" i="22"/>
  <c r="I12" i="22"/>
  <c r="H12" i="22"/>
  <c r="G12" i="22"/>
  <c r="F12" i="22"/>
  <c r="E12" i="22"/>
  <c r="I10" i="22"/>
  <c r="H10" i="22"/>
  <c r="G10" i="22"/>
  <c r="F10" i="22"/>
  <c r="E10" i="22"/>
  <c r="I8" i="22"/>
  <c r="H8" i="22"/>
  <c r="G8" i="22"/>
  <c r="F8" i="22"/>
  <c r="E8" i="22"/>
  <c r="A1" i="21"/>
  <c r="F22" i="4"/>
  <c r="G22" i="4"/>
  <c r="H22" i="4"/>
  <c r="I22" i="4"/>
  <c r="F20" i="4"/>
  <c r="G20" i="4"/>
  <c r="H20" i="4"/>
  <c r="I20" i="4"/>
  <c r="F18" i="4"/>
  <c r="G18" i="4"/>
  <c r="H18" i="4"/>
  <c r="I18" i="4"/>
  <c r="E18" i="4"/>
  <c r="E22" i="4"/>
  <c r="E20" i="4"/>
  <c r="F16" i="4"/>
  <c r="G16" i="4"/>
  <c r="H16" i="4"/>
  <c r="I16" i="4"/>
  <c r="E16" i="4"/>
  <c r="E14" i="4"/>
  <c r="F12" i="2"/>
  <c r="G12" i="2"/>
  <c r="H12" i="2"/>
  <c r="I12" i="2"/>
  <c r="I13" i="30" l="1"/>
  <c r="E10" i="32" s="1"/>
  <c r="F13" i="40"/>
  <c r="E7" i="46" s="1"/>
  <c r="G11" i="36"/>
  <c r="I8" i="32" s="1"/>
  <c r="H11" i="36"/>
  <c r="I9" i="32" s="1"/>
  <c r="E11" i="36"/>
  <c r="I6" i="32" s="1"/>
  <c r="I11" i="36"/>
  <c r="I10" i="32" s="1"/>
  <c r="F11" i="36"/>
  <c r="I7" i="32" s="1"/>
  <c r="H17" i="27"/>
  <c r="G9" i="28" s="1"/>
  <c r="G17" i="27"/>
  <c r="G8" i="28" s="1"/>
  <c r="F17" i="27"/>
  <c r="G7" i="28" s="1"/>
  <c r="I17" i="27"/>
  <c r="G10" i="28" s="1"/>
  <c r="I12" i="25"/>
  <c r="E10" i="28" s="1"/>
  <c r="I11" i="43"/>
  <c r="D10" i="47" s="1"/>
  <c r="F13" i="41"/>
  <c r="F7" i="46" s="1"/>
  <c r="H13" i="30"/>
  <c r="E9" i="32" s="1"/>
  <c r="H13" i="29"/>
  <c r="D9" i="32" s="1"/>
  <c r="H12" i="25"/>
  <c r="E9" i="28" s="1"/>
  <c r="E21" i="24"/>
  <c r="D6" i="28" s="1"/>
  <c r="F21" i="24"/>
  <c r="D7" i="28" s="1"/>
  <c r="G21" i="24"/>
  <c r="D8" i="28" s="1"/>
  <c r="H21" i="24"/>
  <c r="D9" i="28" s="1"/>
  <c r="I21" i="24"/>
  <c r="D10" i="28" s="1"/>
  <c r="G17" i="22"/>
  <c r="E17" i="22"/>
  <c r="H17" i="22"/>
  <c r="I17" i="22"/>
  <c r="F17" i="22"/>
  <c r="G15" i="35"/>
  <c r="H8" i="32" s="1"/>
  <c r="H15" i="35"/>
  <c r="H9" i="32" s="1"/>
  <c r="I15" i="35"/>
  <c r="H10" i="32" s="1"/>
  <c r="E15" i="35"/>
  <c r="H6" i="32" s="1"/>
  <c r="F15" i="35"/>
  <c r="H7" i="32" s="1"/>
  <c r="E13" i="40"/>
  <c r="E6" i="46" s="1"/>
  <c r="G13" i="40"/>
  <c r="E8" i="46" s="1"/>
  <c r="E13" i="41"/>
  <c r="F6" i="46" s="1"/>
  <c r="G13" i="41"/>
  <c r="F8" i="46" s="1"/>
  <c r="H13" i="41"/>
  <c r="F9" i="46" s="1"/>
  <c r="I13" i="41"/>
  <c r="F10" i="46" s="1"/>
  <c r="I13" i="40"/>
  <c r="E10" i="46" s="1"/>
  <c r="H13" i="40"/>
  <c r="E9" i="46" s="1"/>
  <c r="E13" i="30"/>
  <c r="E6" i="32" s="1"/>
  <c r="F13" i="30"/>
  <c r="E7" i="32" s="1"/>
  <c r="G13" i="30"/>
  <c r="E8" i="32" s="1"/>
  <c r="I13" i="29"/>
  <c r="D10" i="32" s="1"/>
  <c r="F13" i="29"/>
  <c r="D7" i="32" s="1"/>
  <c r="E13" i="29"/>
  <c r="D6" i="32" s="1"/>
  <c r="G13" i="29"/>
  <c r="D8" i="32" s="1"/>
  <c r="I19" i="26"/>
  <c r="F10" i="28" s="1"/>
  <c r="H19" i="26"/>
  <c r="F9" i="28" s="1"/>
  <c r="E19" i="26"/>
  <c r="F6" i="28" s="1"/>
  <c r="G19" i="26"/>
  <c r="F8" i="28" s="1"/>
  <c r="F19" i="26"/>
  <c r="F7" i="28" s="1"/>
  <c r="E12" i="25"/>
  <c r="E6" i="28" s="1"/>
  <c r="F12" i="25"/>
  <c r="E7" i="28" s="1"/>
  <c r="G12" i="25"/>
  <c r="E8" i="28" s="1"/>
  <c r="E11" i="43"/>
  <c r="D6" i="47" s="1"/>
  <c r="F11" i="43"/>
  <c r="D7" i="47" s="1"/>
  <c r="G11" i="43"/>
  <c r="D8" i="47" s="1"/>
  <c r="H11" i="43"/>
  <c r="D9" i="47" s="1"/>
  <c r="G11" i="44"/>
  <c r="E8" i="47" s="1"/>
  <c r="F11" i="44"/>
  <c r="E7" i="47" s="1"/>
  <c r="H11" i="44"/>
  <c r="E9" i="47" s="1"/>
  <c r="I11" i="44"/>
  <c r="E10" i="47" s="1"/>
  <c r="E11" i="44"/>
  <c r="E6" i="47" s="1"/>
  <c r="C7" i="46"/>
  <c r="I7" i="46" s="1"/>
  <c r="D21" i="4"/>
  <c r="D19" i="4"/>
  <c r="D17" i="4"/>
  <c r="D15" i="4"/>
  <c r="D13" i="4"/>
  <c r="D11" i="4"/>
  <c r="D9" i="4"/>
  <c r="D7" i="4"/>
  <c r="D13" i="2"/>
  <c r="I14" i="4"/>
  <c r="H14" i="4"/>
  <c r="G14" i="4"/>
  <c r="F14" i="4"/>
  <c r="I12" i="4"/>
  <c r="H12" i="4"/>
  <c r="G12" i="4"/>
  <c r="F12" i="4"/>
  <c r="E12" i="4"/>
  <c r="I10" i="4"/>
  <c r="H10" i="4"/>
  <c r="G10" i="4"/>
  <c r="F10" i="4"/>
  <c r="E10" i="4"/>
  <c r="I8" i="4"/>
  <c r="H8" i="4"/>
  <c r="G8" i="4"/>
  <c r="F8" i="4"/>
  <c r="E8" i="4"/>
  <c r="F14" i="2"/>
  <c r="G14" i="2"/>
  <c r="H14" i="2"/>
  <c r="I14" i="2"/>
  <c r="E14" i="2"/>
  <c r="E12" i="2"/>
  <c r="E10" i="2"/>
  <c r="I10" i="2"/>
  <c r="H10" i="2"/>
  <c r="H9" i="2"/>
  <c r="G10" i="2"/>
  <c r="F10" i="2"/>
  <c r="F8" i="2"/>
  <c r="G8" i="2"/>
  <c r="H8" i="2"/>
  <c r="I8" i="2"/>
  <c r="E8" i="2"/>
  <c r="C8" i="32" l="1"/>
  <c r="K8" i="32" s="1"/>
  <c r="C7" i="32"/>
  <c r="K7" i="32" s="1"/>
  <c r="C10" i="32"/>
  <c r="K10" i="32" s="1"/>
  <c r="C9" i="32"/>
  <c r="K9" i="32" s="1"/>
  <c r="C6" i="32"/>
  <c r="K6" i="32" s="1"/>
  <c r="C8" i="46"/>
  <c r="I8" i="46" s="1"/>
  <c r="C10" i="28"/>
  <c r="I10" i="28" s="1"/>
  <c r="C10" i="47"/>
  <c r="I10" i="47" s="1"/>
  <c r="C9" i="28"/>
  <c r="I9" i="28" s="1"/>
  <c r="C8" i="47"/>
  <c r="I8" i="47" s="1"/>
  <c r="G23" i="4"/>
  <c r="E8" i="21" s="1"/>
  <c r="I23" i="4"/>
  <c r="E10" i="21" s="1"/>
  <c r="E23" i="4"/>
  <c r="E6" i="21" s="1"/>
  <c r="F23" i="4"/>
  <c r="E7" i="21" s="1"/>
  <c r="H23" i="4"/>
  <c r="E9" i="21" s="1"/>
  <c r="C6" i="46"/>
  <c r="I6" i="46" s="1"/>
  <c r="C6" i="28"/>
  <c r="I6" i="28" s="1"/>
  <c r="C8" i="28"/>
  <c r="I8" i="28" s="1"/>
  <c r="C7" i="28"/>
  <c r="I7" i="28" s="1"/>
  <c r="C10" i="46"/>
  <c r="I10" i="46" s="1"/>
  <c r="C9" i="46"/>
  <c r="I9" i="46" s="1"/>
  <c r="C6" i="47"/>
  <c r="I6" i="47" s="1"/>
  <c r="C7" i="47"/>
  <c r="I7" i="47" s="1"/>
  <c r="C9" i="47"/>
  <c r="I9" i="47" s="1"/>
  <c r="F15" i="2"/>
  <c r="D7" i="21" s="1"/>
  <c r="G15" i="2"/>
  <c r="I15" i="2"/>
  <c r="H15" i="2"/>
  <c r="E15" i="2"/>
  <c r="D6" i="21" s="1"/>
  <c r="C11" i="28" l="1"/>
  <c r="I11" i="28" s="1"/>
  <c r="J11" i="28" s="1"/>
  <c r="C11" i="46"/>
  <c r="I11" i="46" s="1"/>
  <c r="J11" i="46" s="1"/>
  <c r="C11" i="32"/>
  <c r="K11" i="32" s="1"/>
  <c r="L11" i="32" s="1"/>
  <c r="C11" i="47"/>
  <c r="I11" i="47" s="1"/>
  <c r="J11" i="47" s="1"/>
  <c r="D10" i="21"/>
  <c r="D8" i="21"/>
  <c r="D9" i="21"/>
  <c r="F6" i="21" l="1"/>
  <c r="C6" i="21" s="1"/>
  <c r="I6" i="21" s="1"/>
  <c r="F10" i="21"/>
  <c r="C10" i="21" s="1"/>
  <c r="I10" i="21" s="1"/>
  <c r="F9" i="21"/>
  <c r="C9" i="21" s="1"/>
  <c r="I9" i="21" s="1"/>
  <c r="F7" i="21"/>
  <c r="C7" i="21" s="1"/>
  <c r="F8" i="21"/>
  <c r="C8" i="21" s="1"/>
  <c r="I8" i="21" s="1"/>
  <c r="C11" i="21" l="1"/>
  <c r="I7" i="21"/>
  <c r="I11" i="21" l="1"/>
  <c r="J11" i="21" s="1"/>
</calcChain>
</file>

<file path=xl/sharedStrings.xml><?xml version="1.0" encoding="utf-8"?>
<sst xmlns="http://schemas.openxmlformats.org/spreadsheetml/2006/main" count="6127" uniqueCount="2216">
  <si>
    <t>Table of Contents</t>
  </si>
  <si>
    <t>TITLE</t>
  </si>
  <si>
    <t>PURPOSE</t>
  </si>
  <si>
    <t>DATES Completed/ Added/Other</t>
  </si>
  <si>
    <t>NOTES</t>
  </si>
  <si>
    <t>StateObjectives</t>
  </si>
  <si>
    <t>State Identified Objectives prior to Assessment Start</t>
  </si>
  <si>
    <t>TeamMembers</t>
  </si>
  <si>
    <t>National Technical Assistance Team &amp; NJ Team Members</t>
  </si>
  <si>
    <t>ResourceLibrary</t>
  </si>
  <si>
    <t>‘CHECK-IN’ all resources for one complete list of all references</t>
  </si>
  <si>
    <t>S1_AdministrativeStandards</t>
  </si>
  <si>
    <t>Section 1: Administrative Sections</t>
  </si>
  <si>
    <t>S1S1.1</t>
  </si>
  <si>
    <t>Section 1: Standard 1 (1.1) - Management, Leadership, &amp; Administration</t>
  </si>
  <si>
    <t xml:space="preserve"> </t>
  </si>
  <si>
    <t>S1S1.2</t>
  </si>
  <si>
    <t>Section 1: Standard 2 (1.2) - Application, Oversight, &amp; Recordkeeping</t>
  </si>
  <si>
    <t>S1S1.3</t>
  </si>
  <si>
    <t>Section 1: Standard 3 (1.3) - Program Evaluation &amp; Data Collection</t>
  </si>
  <si>
    <t>S1S1.4</t>
  </si>
  <si>
    <t>Section 1: Standard 4 (1.4) - Communication Program</t>
  </si>
  <si>
    <t>Summary_S1</t>
  </si>
  <si>
    <t>Section 1: Summary Findings</t>
  </si>
  <si>
    <t>S2_Education_&amp;_Training</t>
  </si>
  <si>
    <t>Section 2: Education_&amp;_Training</t>
  </si>
  <si>
    <t>S2S2.1</t>
  </si>
  <si>
    <t>Section 2: Standard 1 (2.1) - Driver Education Curricula</t>
  </si>
  <si>
    <t>S2S2.2</t>
  </si>
  <si>
    <t>Section 2: Standard 2 (2.2) - Student Evaluation</t>
  </si>
  <si>
    <t>S2S2.3</t>
  </si>
  <si>
    <t>Section 2: Standard 3 (2.3) - Delivery Methods</t>
  </si>
  <si>
    <t>S2S2.4</t>
  </si>
  <si>
    <t>Section 2: Standard 4 (2.4) - Online Delivery Methods</t>
  </si>
  <si>
    <t>SummaryS2</t>
  </si>
  <si>
    <t>Section 2: Summary Findings</t>
  </si>
  <si>
    <t>S3-Instructor Qualifications</t>
  </si>
  <si>
    <t>Section 3: Instructor Qualifications</t>
  </si>
  <si>
    <t>S3S3.1</t>
  </si>
  <si>
    <t>Section 3: Standard 1 (3.1) - Prerequisites</t>
  </si>
  <si>
    <t>S3S3.2</t>
  </si>
  <si>
    <t>Section 3: Standard 2 (3.2) - Training</t>
  </si>
  <si>
    <t>S3S3.3</t>
  </si>
  <si>
    <t>Section 3: Standard 3 (3.3) - Student Teaching/Practicum</t>
  </si>
  <si>
    <t>S3S3.4</t>
  </si>
  <si>
    <t>Section 3: Standard 4 (3.4) - Exit Assessment</t>
  </si>
  <si>
    <t>S3S3.5</t>
  </si>
  <si>
    <t>Section 3: Standard 5 (3.5) - Ongoing Training and Recertification</t>
  </si>
  <si>
    <t>S3S3.6</t>
  </si>
  <si>
    <t>Section 3: Standard 6 (3.6) - Instructor Training</t>
  </si>
  <si>
    <t>SummaryS3-</t>
  </si>
  <si>
    <t>Section 3: Summary Findings</t>
  </si>
  <si>
    <t>S4_Coordination_with_Driver_Licensing</t>
  </si>
  <si>
    <t>Section 4: Coordination with Driver Licensing</t>
  </si>
  <si>
    <t>S4S4.1</t>
  </si>
  <si>
    <t>Section 4: Standard 1 (4.1) - Communication Between the State Driver Education Agency/Agencies and the Driver Licensing Authority</t>
  </si>
  <si>
    <t>S4S4.2</t>
  </si>
  <si>
    <t>Section 4: Standard 1 (4.2) - GDL System</t>
  </si>
  <si>
    <t>S4S4.3</t>
  </si>
  <si>
    <t>Section 4: Standard 1 (4.3) - Coordination and Education of Courts and Law Enforcement</t>
  </si>
  <si>
    <t>S4S4.4</t>
  </si>
  <si>
    <t>Section 4: Standard 1 (4.4) - Coordination and Education of Courts and Law Enforcement</t>
  </si>
  <si>
    <t>SummaryS4</t>
  </si>
  <si>
    <t>Section 4: Summary Findings</t>
  </si>
  <si>
    <t>S5-ParentGuardian_Involvement</t>
  </si>
  <si>
    <t>Section 5:  Parent / Guardian Involvement</t>
  </si>
  <si>
    <t>S5S5.1</t>
  </si>
  <si>
    <t>Section 5: Standard 1 (5.1) - Supervised Driving Practice</t>
  </si>
  <si>
    <t>S5S5.2</t>
  </si>
  <si>
    <t>Section 5: Standard 1 (5.2) - Parent Seminar</t>
  </si>
  <si>
    <t>S5S5.3</t>
  </si>
  <si>
    <t>Section 5: Standard 1 (5.3) - Parent Progress Reports</t>
  </si>
  <si>
    <t>S5S5.4</t>
  </si>
  <si>
    <t>Section 5: Standard 1 (5.4) - Parent Resources</t>
  </si>
  <si>
    <t>SummaryS5</t>
  </si>
  <si>
    <t>Section 5: Summary Findings</t>
  </si>
  <si>
    <t>StateSelfAssessment</t>
  </si>
  <si>
    <t>Raw data from State Self-Assessment</t>
  </si>
  <si>
    <t>State completed fall 2019</t>
  </si>
  <si>
    <t>Assessment_DataCollection</t>
  </si>
  <si>
    <t>Raw layout of DE Assessment data collection</t>
  </si>
  <si>
    <t>Return to Table of Contents</t>
  </si>
  <si>
    <t>Assigned Assessment Standard Area</t>
  </si>
  <si>
    <t>Assessment Team Member</t>
  </si>
  <si>
    <t>Location in US</t>
  </si>
  <si>
    <t>Email</t>
  </si>
  <si>
    <t>Phone</t>
  </si>
  <si>
    <t>Section 1: Program Administration</t>
  </si>
  <si>
    <t>Troy Costales</t>
  </si>
  <si>
    <t>Oregon</t>
  </si>
  <si>
    <t>troy.costales@comcast.net</t>
  </si>
  <si>
    <t>503-559-0140</t>
  </si>
  <si>
    <t>Section 2: Education/Training</t>
  </si>
  <si>
    <t>Elizabeth Green</t>
  </si>
  <si>
    <t>North Carolina</t>
  </si>
  <si>
    <t>elizabeth.green@driver-ed.org</t>
  </si>
  <si>
    <t>866-672-9466</t>
  </si>
  <si>
    <t>Dale Ritzel</t>
  </si>
  <si>
    <t>Illinois</t>
  </si>
  <si>
    <t>dritzel@siu.edu</t>
  </si>
  <si>
    <t>Brett Robinson</t>
  </si>
  <si>
    <t>Pennsylvania</t>
  </si>
  <si>
    <t>brett@adtsea.org</t>
  </si>
  <si>
    <t>724-801-8246</t>
  </si>
  <si>
    <t>Section 5:  Parent Guardian Involvement</t>
  </si>
  <si>
    <t>Audra Urie</t>
  </si>
  <si>
    <t>Utah</t>
  </si>
  <si>
    <t>Audra.Urie@schools.utah.gov</t>
  </si>
  <si>
    <t>801-538-7648</t>
  </si>
  <si>
    <t>Technical &amp; Administrative Assistance</t>
  </si>
  <si>
    <t>Tim Beckham</t>
  </si>
  <si>
    <t>tbeckham@highwaysafetyservices.com</t>
  </si>
  <si>
    <t>724-840-0642</t>
  </si>
  <si>
    <t>NHTSA</t>
  </si>
  <si>
    <t>Jacqueline Milani</t>
  </si>
  <si>
    <t>Maryland</t>
  </si>
  <si>
    <t>jacqueline.milani@dot.gov</t>
  </si>
  <si>
    <t>202-913-3925</t>
  </si>
  <si>
    <t>Organization</t>
  </si>
  <si>
    <t>State Team Member</t>
  </si>
  <si>
    <t xml:space="preserve">Maine Bureau of Motor Vehicles </t>
  </si>
  <si>
    <t>Beth Kohler</t>
  </si>
  <si>
    <t>Beth.Kohler@Maine.gov</t>
  </si>
  <si>
    <t>Maine Bureau of Highway Safety</t>
  </si>
  <si>
    <t>Nicholas Brown</t>
  </si>
  <si>
    <t>Nicholas.Brown@Maine.gov</t>
  </si>
  <si>
    <t>Brittany Rollins</t>
  </si>
  <si>
    <t>Brittany.Rollins@Maine.gov</t>
  </si>
  <si>
    <t>Bryan Higgins</t>
  </si>
  <si>
    <t>Bryan.Higgins@Maine.gov</t>
  </si>
  <si>
    <t>Paul Martin</t>
  </si>
  <si>
    <t>Paul.Martin@Maine.gov</t>
  </si>
  <si>
    <t>John Kohler</t>
  </si>
  <si>
    <t xml:space="preserve">John.Kohler@Maine.gov </t>
  </si>
  <si>
    <t>Lauren Stewart</t>
  </si>
  <si>
    <t>Lauren.V.Stewart@Maine.gov</t>
  </si>
  <si>
    <t>Included in this worksheet are the Assessment Objectives identified and submitted by the State prior to the onset of the full Assessment processes.</t>
  </si>
  <si>
    <t>As the Assessment processes advance, if additional objectives are uncovered, the State is encouraged to add them so the Assessors understand the main points of interest to the State.</t>
  </si>
  <si>
    <t>In October of 2021, Maine Identified the following objectives for their Driver Education Assessment:</t>
  </si>
  <si>
    <r>
      <t>In 201</t>
    </r>
    <r>
      <rPr>
        <sz val="11"/>
        <rFont val="Calibri"/>
        <family val="2"/>
        <scheme val="minor"/>
      </rPr>
      <t>5</t>
    </r>
    <r>
      <rPr>
        <sz val="11"/>
        <color theme="1"/>
        <rFont val="Calibri"/>
        <family val="2"/>
        <scheme val="minor"/>
      </rPr>
      <t xml:space="preserve">, the teaching training methods for the State of Maine were no longer taught at the Statewide level. Individual schools began to support their own teacher training. Maine would like to use recommendations from this Assessment to review the current teacher training requirements, identify where there are gaps or ways for improving the requirements, and determine a means for evaluating the training protocols that individual schools are implementing. </t>
    </r>
    <r>
      <rPr>
        <sz val="11"/>
        <color rgb="FFFF0000"/>
        <rFont val="Calibri"/>
        <family val="2"/>
        <scheme val="minor"/>
      </rPr>
      <t xml:space="preserve">We are considering removing the training from the schools and having our field staff provide the training.  The schools are proposing that the training hours be reduced from 90 hours to 12- 45 hours.  They are also not evaluating the instructor candidates during the training, if they complete the hours, they are providing a certificate of completion. </t>
    </r>
  </si>
  <si>
    <t xml:space="preserve">Dale </t>
  </si>
  <si>
    <t>As a result of COVID-19, Maine reformed driver education some for the State. Education is now offered in 3 modes of teaching: in-person, virtual classroom, and hybrid. Maine would like to learn more about the NTDETAS requirements for driver education and specifically virtual training so they can assess their internal operations and potentially follow-up after the assessment to gain additional technical support to build specific protocols and rules to guide their on-line virtual and hybrid courses.</t>
  </si>
  <si>
    <t xml:space="preserve">Liz </t>
  </si>
  <si>
    <r>
      <t xml:space="preserve">Maine currently does not have a good method for assessing, evaluating, and holding driver education schools accountable for the work they conduct in teaching students. On some occasions, students are unable to complete a driving course and required behind-the-wheel experience for 6-months or more. Maine would like to learn more about the NTDETAS and potential solutions on how to best evaluate and hold schools accountable for a timely process.  </t>
    </r>
    <r>
      <rPr>
        <sz val="11"/>
        <color rgb="FFFF0000"/>
        <rFont val="Calibri"/>
        <family val="2"/>
        <scheme val="minor"/>
      </rPr>
      <t xml:space="preserve">We have considered capping the course length at 10 weeks.  </t>
    </r>
  </si>
  <si>
    <t>Troy &amp; Liz</t>
  </si>
  <si>
    <t>INSTRUCTIONS FOR USE:</t>
  </si>
  <si>
    <t>The Resource Library Tracking File is a refernce library for use throughout the entire State Assessment.</t>
  </si>
  <si>
    <t xml:space="preserve">All supporting  documentation, materials, &amp; resources should be referenced in this list.
</t>
  </si>
  <si>
    <t>Resource Library allows for one upload but multiple uses for the same document.</t>
  </si>
  <si>
    <t>Online or URL references are not acceptable. These locations can break or may not always work. Best to create a copy as a static record.</t>
  </si>
  <si>
    <t>FULL TITLE OF AVAILABLE MATERIAL</t>
  </si>
  <si>
    <t>AUTHOR</t>
  </si>
  <si>
    <t>TYPE OF MATERIAL</t>
  </si>
  <si>
    <t>URL if material can be found online</t>
  </si>
  <si>
    <t>Maine Motor Vehicle Statutes Title 29-A</t>
  </si>
  <si>
    <t>John Ferdico and Aaron Chase</t>
  </si>
  <si>
    <t>Maine law</t>
  </si>
  <si>
    <t xml:space="preserve">https://legislature.maine.gov/statutes/search.asp </t>
  </si>
  <si>
    <t xml:space="preserve">Chapter 9: Rules Governing Driver Education </t>
  </si>
  <si>
    <t xml:space="preserve">https://www.maine.gov/sos/cec/rules/29/250/250c009.docx </t>
  </si>
  <si>
    <t>(</t>
  </si>
  <si>
    <t>SECTION</t>
  </si>
  <si>
    <t>STATE RESPONSES</t>
  </si>
  <si>
    <t>Return to S1 Summary</t>
  </si>
  <si>
    <t>Program Administration</t>
  </si>
  <si>
    <t>Date State Responded</t>
  </si>
  <si>
    <t>State Respondent Name</t>
  </si>
  <si>
    <t>Round 1
State Responses</t>
  </si>
  <si>
    <t>Resource Library Reference or other 
Supporting Documentation</t>
  </si>
  <si>
    <t>Date Assessor Responded</t>
  </si>
  <si>
    <t>Round 1
Assessor Notes/Comments</t>
  </si>
  <si>
    <t>Round 2
State Responses</t>
  </si>
  <si>
    <t>Round 2
Assessor Notes/Comments</t>
  </si>
  <si>
    <t>Round 3
State Responses</t>
  </si>
  <si>
    <t>Future Plans, Strength, or Opportunity</t>
  </si>
  <si>
    <t>Identified Priority 1-10</t>
  </si>
  <si>
    <t>1.1 Management, Leadership, and Administration</t>
  </si>
  <si>
    <t>1.1.1</t>
  </si>
  <si>
    <t>1.1.1 States shall have a single agency, or coordinated agencies, to regulate, administer and oversee all novice driver education programs.</t>
  </si>
  <si>
    <t>1.1.1.a</t>
  </si>
  <si>
    <t xml:space="preserve">What State agency and division has authority and is responsible for the management and administration of the State’s driver education program?   </t>
  </si>
  <si>
    <t xml:space="preserve">Maine Bureau of Motor Vehicles, Division of Enforcement, Anti-Theft &amp; Regulations, Driver/Rider Education Program (Title 29-A, §1351 and 1354.)  See link in next box. </t>
  </si>
  <si>
    <t>https://legislature.maine.gov/statutes/search.asp</t>
  </si>
  <si>
    <t>There is mention of the Secretary of State having responsibilty for the "certificate", the Commercial Driver Education School license and instructor license.  How does the BMV and SoS work together under their different, yet linked, authorities?  Is the BMV part of the SoS agency?</t>
  </si>
  <si>
    <t xml:space="preserve">The Secretary of State's office includes oversight of; Bureau of Motor Vehicles, Archives, and Corporations, Elections and Commissions. Driver Education is within the Bureau of Motor Vehicles, in the Division of Enforcement, Anti-Theft &amp; Regulations as of January 2018. (Enforcement,Dealer Licensing, Driver/Rider Education and Title Unit) Two months ago they removed the Title Unit from our division and it is now a stand alone unit.  Prior to that, from June1996 when we gained oversight of driver education until December 2017, driver/rider education was within the BMV but in the Division of License Services. (Examinations, Driver License Issuance, Medical, etc.)   </t>
  </si>
  <si>
    <t>Historical information and a reorg in 2018.</t>
  </si>
  <si>
    <t>Strength</t>
  </si>
  <si>
    <t>Does the law designate this agency to manage and administer the State’s driver education program?  If yes, what are the specific sections of the law(s) and regulations or rules that govern the State’s driver education program?</t>
  </si>
  <si>
    <t>Yes. Please see link to statute and section numbers in previous question.  Also Chapter 9:Rules Governing Driver Education. See link in next box, resours library reference.</t>
  </si>
  <si>
    <t>https://www.maine.gov/sos/cec/rules/29/250/250c009.docx</t>
  </si>
  <si>
    <t>Question has been answered.</t>
  </si>
  <si>
    <t>What are this agency’s responsibilities?</t>
  </si>
  <si>
    <t>Developing curriculum, instructor training and licensing, develop and implement a standardized curriculum that establishes minimum standards for instructional goals and learning objectives, distribution of information on organ and tissue donation, develop and implement training programs for the licensing and relicensing of instructors, monitor classrom and behin the wheel instruction for compliance, develop and implement a system to monitor the driving records of individuals who complete a driver education program to assist in the evaluation of the effectiveness of driver education instruction and curriculum, inspect schools to review records, facilities, operating procedures, quality of instruction and compliance with statutory and regulatory requirements.Adopt rules for the licensing of driver education schools and instructors.      See link for Title 29-A §1354</t>
  </si>
  <si>
    <t>The description of the responsibilities is complete, however those items aren't described in Section 1354 of statute as assigned to the BMV.  The SoS is listed as the responsible agency.  Is the BMV part of the SoS agency?</t>
  </si>
  <si>
    <t xml:space="preserve">Yes, we are a Bureau under the Department of the SOS.  </t>
  </si>
  <si>
    <t xml:space="preserve">Are there policies and procedures for the driver education program? If yes, please provide your office policies and procedures manual and for the state’s driver education schools. </t>
  </si>
  <si>
    <t xml:space="preserve">No.  Only rules that govern driver education. </t>
  </si>
  <si>
    <t xml:space="preserve">In what year did this agency begin managing and administering the State’s driver education program? </t>
  </si>
  <si>
    <t xml:space="preserve">In June of 1996 we gained oversight from the Department of Education and Business Regulations.  </t>
  </si>
  <si>
    <t>1.1.1.b</t>
  </si>
  <si>
    <t xml:space="preserve">Does the State have a driver education program advisory group to assist in the management and administration of the state’s driver education program?  </t>
  </si>
  <si>
    <t xml:space="preserve">No, we have never had an advisory board. </t>
  </si>
  <si>
    <t>Statute calls out the SoS to convene a Technical Review Panel to develop the instructor curriculum, training and certification.  Is that group in place and performing their duties?</t>
  </si>
  <si>
    <t xml:space="preserve">We convene a TRP as required when rule changes are needed.  We will be convening a panel next year.  We have only had two TRP's since gaining oversight in 1996.  Original rules drafted in 1996 and adopted in 1997 and again in 2014 for rule updates and adopted in 2015.  We have chosen a new panel each time.  </t>
  </si>
  <si>
    <t xml:space="preserve">Historical information.  Nothing in rule states we have to have a panel at all times.  Its for changes to the existing rule.  </t>
  </si>
  <si>
    <t>What is the name of the advisory board?</t>
  </si>
  <si>
    <t xml:space="preserve">We do not have an advisory board.  We have in the past, convened a technical review panel for rule making, but we do not have a board that meets on a regular basis. </t>
  </si>
  <si>
    <t>Opportunity</t>
  </si>
  <si>
    <t>What organizations serve on the advisory board and who manages it?</t>
  </si>
  <si>
    <t xml:space="preserve">None at this time. </t>
  </si>
  <si>
    <t>Describe the purpose and the authority of this advisory group. Is this required by law or regulations or the managing agency?</t>
  </si>
  <si>
    <t xml:space="preserve">Not required by law, and none at this time.  </t>
  </si>
  <si>
    <t xml:space="preserve">Do you have an official charter and can you provide it? </t>
  </si>
  <si>
    <t>No</t>
  </si>
  <si>
    <t>1.1.1.c</t>
  </si>
  <si>
    <t>What administrative actions (management or disciplinary) for the driver education program do you undertake?</t>
  </si>
  <si>
    <t xml:space="preserve">Suspension and we have provided remedial training in the past.  </t>
  </si>
  <si>
    <t xml:space="preserve">What barriers exist for statewide saturation (widespread enrollment) of driver education? </t>
  </si>
  <si>
    <t xml:space="preserve">Public schools can no longer afford to offer the program and privately owned schools are the only schools operating to meet the demand of all teens interested in obtainng a permit at age 15-17.  Completion of driver education is required to obtain a learners permit. Also, there is no funding available to students for the completion of driver education.    </t>
  </si>
  <si>
    <t>1.1.1.d</t>
  </si>
  <si>
    <t>What communication strategies do you utilize to inform parents and the public about driver education issues and driving laws?</t>
  </si>
  <si>
    <t xml:space="preserve">Media, BMV website, driver education schools, motor vehicle branch offices, teen guides and Maine drivers license manual. </t>
  </si>
  <si>
    <t>1.1.1.e</t>
  </si>
  <si>
    <t xml:space="preserve">What amount of time is given before communicating changes to laws, regulations, procedures and other matters relevant to driver education to entities? </t>
  </si>
  <si>
    <t xml:space="preserve">Rule is approximately 2-3 months and law is approximately a month.  </t>
  </si>
  <si>
    <t>1.1.2</t>
  </si>
  <si>
    <t>1.1.2 States shall have a full-time, funded State administrator for driver education.</t>
  </si>
  <si>
    <t>1.1.2.a</t>
  </si>
  <si>
    <t>Is the state administrator qualified to manage and oversee all aspects of the State’s functions in driver education? If so, how?</t>
  </si>
  <si>
    <t xml:space="preserve">That would be my position and I have been working in this unit since June of 1996.  I have been with the bureau since 1988 and have a strong background in driver license services; learners permit issuance, road tests, driver license issuance, driver education curriculum, rulemaking, statutory requirements, driver education instructor and school licensing requirements, recordkeeping, facilities, insurance, bonds, medical requirements for licensure, board member of NETSEA, Bureau of Highway Safety-Teen Driver Safety taskforce, NTDETAS panel updating NTDETAS from 2021-2022. As well as operating a family business and a loan officer prior to my employment with BMV. </t>
  </si>
  <si>
    <t>Great resume'!  Thinking long-term or for sucession planning, what is in place as part of the position description or candidate expectations for the next Beth Kohler?</t>
  </si>
  <si>
    <t xml:space="preserve">Nothing in place.  </t>
  </si>
  <si>
    <t xml:space="preserve">My position at this time is a MV Section Manager.  There is nothing in the job description for driver education.  When it was submitted in 2019 to reclass my position, this is the reclass the agency wanted.  I have a reclass in on my own at this time, requesting a Senior MV Section Manager or a reclass directly related to Driver/Rider Education Program Administrator.  At this time, I am not sure this agency is in agreement to the reclass.  </t>
  </si>
  <si>
    <t>Is the state administrator familiar with the delivery of driver education? What are the various delivery systems approved by the state?</t>
  </si>
  <si>
    <t xml:space="preserve">Yes, at this time, we are utilizing Zoom or other similar platforms to allow a virtual classroom, traditional face-to-face classroom and we offer a blended course of AAA online How to Drive with traditional classroom or Zoom.  The final exam must be completed in the traditional classroom.  </t>
  </si>
  <si>
    <t xml:space="preserve">How many individuals are assigned to the driver education program? What are their titles and responsibilities? </t>
  </si>
  <si>
    <t xml:space="preserve">Myself as a MV Section Manager, one clerical position and two field staff that are MV Regulatory Compliance Inspectors who also must perform dealer licensing duties providing dealer inspections and compliance checks.  Their time is split between driver/rider ed and dealers.  This change occurred in 2018 due to a reorganization. We had been a part of Driver License Services from 1996-2018 and then they moved us to where we are now under the Division of Enforcement, Anti-Theft and Regulations.  We used to have two driver license examiner supervisors assigned 100% to driver/rider education.  They are no longer trained to provide road tests to our instructors.  They only provide the written test to new instructor candidates. We also lost a part time clerical position during the reorg and a Senior Section Manager.  I was a Clerk IV manager up until December 2019.  They reclassed my position in December 2019 to a MV Section Manager, didn't fill my Clerk IV position, and added dealer licensing to my responsibilities.  Prior to the reorg, our Senior Section Manager was responsible for driver/rider ed and a small medical unit.  </t>
  </si>
  <si>
    <t>1.1.2.b</t>
  </si>
  <si>
    <t xml:space="preserve">Is the state administrator an employee of the agency that has oversight of driver education?
</t>
  </si>
  <si>
    <t xml:space="preserve">Yes, employee of the Maine Bureau of Motor Vehicles. </t>
  </si>
  <si>
    <t>1.1.2.c</t>
  </si>
  <si>
    <t>Does the state administrator meet or exceed the qualifications and training required by the State for a novice driver education instructor and/or school owner or possesses equivalent experience or qualifications? Is the administrator a driver education instructor, trainer, a previous administrator or manager?</t>
  </si>
  <si>
    <t xml:space="preserve">I am in that position, and in my opinion I do.  I was a supervisor from 1990-2010 and Manager 2010 to present.  26 years experience in driver/rider education, 33 years at BMV in driver license services.  </t>
  </si>
  <si>
    <t>Has Beth received any of the DE instructor training or prep courses?</t>
  </si>
  <si>
    <t xml:space="preserve">Yes.  I attended the University of Southern Maine back in 1996 when we gained oversight of driver education.  The instructor training course was available through USM at that time.  I completed the training and then went on to teach the portion of the course that pertained to our rules, statute, course reporting and recordkeeping requirements.  </t>
  </si>
  <si>
    <t xml:space="preserve">Historical information. </t>
  </si>
  <si>
    <t>What are their duties and responsibilities?</t>
  </si>
  <si>
    <t xml:space="preserve">I oversee the driver/rider education programs in Maine.  Approximately 400 instructors and 250 schools.  I manage two field staff that test and monitor driver education instructors and inspect driver education schools for recordkeeping, facility and operating procedures.  They also monitor instructor training courses.  They issue violation warnings and investigate complaints.  I manage the 1 clerical staff that licenses all driver/rider education schools and instructors, answers all incoming calls and assists customers.  I manage one staff in Enforcement who assists with phone lines, enters complaints and works with detectives to create spreadsheets to hold data regarding cases, and uses Backoffice software to review licenses for fraud.  I also manage the Clerk IV over Dealer Licensing and he has two clerical staff.  They license approximately 3000 dealers.  I also provide State Administrator duties for ADTSEA, NTDETAS and ANSTSE.  I sit on boards for teen driver safety and NETSEA.  I review and approve curriculum submitted for driver education instructor training.  I assign cases to field staff, review complaints and assist with complaint resolution.  I attend hearings regarding driver education schools and instructors.  I hire new staff to fill any of these positions when they become vacant.  I complete performance management forms for 5 staff and approve vacation and sick leave for those 5 individuals.  I write rule and prepare it for the rulemaking process, recommend statutory changes to the director and prepare law changes for the department bill.  We also oversee  commercial vehicle driver education and are working hard to fulfill the Federal Motor Carrier Safety Adminstrations, Entry Level Driver Training, which goes into effect 2/7/2022 that will require anyone obtaing their first commercial driver license or the passenger bus, school bus or hazardous material endorsement to complete commercial vehicle driver education training.   </t>
  </si>
  <si>
    <t>1.1.3.States</t>
  </si>
  <si>
    <t>1.1.3 States shall provide funding to the responsible agency for driver education</t>
  </si>
  <si>
    <t>Is funding provided to the responsible agency/agencies for driver education? Who is the responsible agency/agencies?</t>
  </si>
  <si>
    <t xml:space="preserve">No, there is no funding for driver education.  Secretary of State, Bureau of Motor Vehicles, Division of Enforcement, Anti-Theft &amp; Regulations. (One agency)  Our agency funds the positions that make-up the Driver/Rider Education unit. </t>
  </si>
  <si>
    <t>How is the State’s driver education program funded?</t>
  </si>
  <si>
    <t xml:space="preserve">Privately owned schools and a few that remain in the public school location.  Maine-BMV funds the positions.  </t>
  </si>
  <si>
    <t>What is the annual budget and what projects, activities and initiatives are funded by this budget?</t>
  </si>
  <si>
    <t xml:space="preserve">Are grants (402 funds) used to fund any portion of the driver education program? </t>
  </si>
  <si>
    <t>Over the last three years how many grants were received?</t>
  </si>
  <si>
    <t>NA</t>
  </si>
  <si>
    <t>What was the amount of each grant?</t>
  </si>
  <si>
    <t>What was accomplished with each grant?</t>
  </si>
  <si>
    <t xml:space="preserve">How much on average do individuals pay to complete a driver education course?  </t>
  </si>
  <si>
    <t>$500-$700</t>
  </si>
  <si>
    <t xml:space="preserve">What is the actual per individual cost to complete a driver education course?  </t>
  </si>
  <si>
    <t>Are there limitations for what may be charged for a driver education course?</t>
  </si>
  <si>
    <t xml:space="preserve">No.  We do not regulate the cost of driver education. </t>
  </si>
  <si>
    <t>1.1.4.States</t>
  </si>
  <si>
    <t>1.1.4 States shall ensure that all driver education providers meet applicable Federal and State laws and rules</t>
  </si>
  <si>
    <t xml:space="preserve">Do all driver education providers meet applicable federal and state laws and rules? </t>
  </si>
  <si>
    <t>State only</t>
  </si>
  <si>
    <t xml:space="preserve">Both links above.  Title 29-A §1354 and Chapter 9 Rules Governing Driver Education, section 4, 5 and 6. </t>
  </si>
  <si>
    <t>Do the on-site or paper inspections of DE providers include compliance with state and federal laws and rules?</t>
  </si>
  <si>
    <t xml:space="preserve">State only.  </t>
  </si>
  <si>
    <t>See uploaded document "Driver Education Inspection Sheet".</t>
  </si>
  <si>
    <t>(duplicate question - need to check if this was meant for instructors and the first question was for the school)</t>
  </si>
  <si>
    <t>What federal laws cover state driver education programs?</t>
  </si>
  <si>
    <t>Commercial Vehicle Driver Education must meet FMCSA, Entry Level Driver Training federal requirement eff 2/7/2022.</t>
  </si>
  <si>
    <t>https://www.fmcsa.dot.gov/registration/commercial-drivers-license/entry-level-driver-training-eldt</t>
  </si>
  <si>
    <t xml:space="preserve">How many institutions, business or other entities provide driver education courses?  </t>
  </si>
  <si>
    <t xml:space="preserve">Privately owned schools and a few that remain in the public school location, to include public school tech centers, colleges, and adult education. </t>
  </si>
  <si>
    <t>How many schools are providing the state-certified DE program?</t>
  </si>
  <si>
    <t>158 schools</t>
  </si>
  <si>
    <t>Application, Oversight and Recordkeeping</t>
  </si>
  <si>
    <t>1.2.1</t>
  </si>
  <si>
    <t>1.2.1 States shall have an application and review process for providers</t>
  </si>
  <si>
    <t>1.2.1.a</t>
  </si>
  <si>
    <t>NOTE: “programs” refers to a provider’s total scope of operations, not just the curriculum used by its instructors.
NOTE: see definitions of culturally competent and multicultural education principles in Definitions of Key Terms.</t>
  </si>
  <si>
    <t xml:space="preserve">Do you ensure that only driver education programs that conform to applicable state and national standards are approved?  </t>
  </si>
  <si>
    <t xml:space="preserve">Yes, I believe we do.  Need to follow up with a conversation to see if that's accurate.  We don't get involved with the cost of the course or rate of instructor pay.  </t>
  </si>
  <si>
    <t xml:space="preserve">What are the state requirements and process used to approve? </t>
  </si>
  <si>
    <t xml:space="preserve">Application, fee, background check for owners who are not instructors, surety bond, vehicle insurance, facility with city and fire approval, vehicle equipped with dual brake, signs and instructor mirror, refund cancellation policy, harassment policy, required teachers edition and student textbook, statute on premise, driver license manual, organ donation pamphlets, inspection of facility and vehicle.  Use of standardized curriculum, recordkeeping requirement, submission of new course and course completion forms by specific deadline, student record sheet kept for each student for 2 years, completion of 30 hours of classroom instruction and 10 hours btw instruction, to include a parental involvement and 80% on our final exam.  Must employ licensed driver educaiton instructors. Report mailing address change.  </t>
  </si>
  <si>
    <t>1.2.1.b</t>
  </si>
  <si>
    <t>Is the driver education program culturally competent by reflecting multicultural education principles? How do you ensure this? Do you have standards for this?</t>
  </si>
  <si>
    <t>We do not have standards for this at this time.  The only thing we have at this time is language interpreters for many different languages who can assist during classroom, btw and final exam.  SOS Policy 25 Language Access Policy</t>
  </si>
  <si>
    <t>1.2.1.c</t>
  </si>
  <si>
    <t>Do you administer applications for certification and recertification of driver education instructors, including owner/operators of public and private providers? How is this done? Is there a formal process?</t>
  </si>
  <si>
    <t xml:space="preserve">Yes, we have initial applications and instructions on our Maine BMV website and mail renewals to all instructors and school owners 6 weeks in advance.  They can email, fax or mail the applications, documents and fee back to us.  </t>
  </si>
  <si>
    <t>https://www.maine.gov/sos/bmv/driverridereducation/index.html</t>
  </si>
  <si>
    <t>Over the last three years how many instructors and instructors’ trainers have been certified, decertified, full-time, part-time, active and inactive?</t>
  </si>
  <si>
    <t xml:space="preserve">We license approximately 75-100 new instructors each year.  225-300 over the past three years.  We don't record full or part time.  136 instructors have not renewed since 2019.  11 certified for classroom/btw inst training, 25 certified for btw inst training and 3 certified for commercial vehicle instructor training.  </t>
  </si>
  <si>
    <t xml:space="preserve">What are common reasons for decertification? </t>
  </si>
  <si>
    <t xml:space="preserve">License expired and didn't renew. </t>
  </si>
  <si>
    <t>1.2.1.d</t>
  </si>
  <si>
    <t>Yes</t>
  </si>
  <si>
    <t>Are approved driver education providers listed on the appropriate public State website? If yes, what information do you list?</t>
  </si>
  <si>
    <t>1.2.2</t>
  </si>
  <si>
    <t>1.2.2 States shall assess and ensure provider compliance</t>
  </si>
  <si>
    <t>1.2.2.a</t>
  </si>
  <si>
    <t xml:space="preserve">Have you established and maintained a conflict resolution system for disputes between the State agency and driver education providers? If yes, what is your conflict resolution system for disputes? </t>
  </si>
  <si>
    <t xml:space="preserve">No. The two driver ed associations do request meetings on ocassion. </t>
  </si>
  <si>
    <t xml:space="preserve">Describe the State’s provider compliance program.   </t>
  </si>
  <si>
    <t xml:space="preserve">We don't have a compliance program.  Clerical staff provide compliance when initial and renewal applications are submitted by reviewing documents and referring to field staff for inspection or testing requirements.  In-house will work with schools and instructors who have questions regarding compliance and field staff can provide meetings and training to assist with compliance.  Monitoring classroom and btw instruction.  Reporting of courses prior to and after, is maintained by clerical staff.  If delinquent, email is sent as a reminder giving deadline to comply.  Re-check are scheduled by field staff if there is a compliance issue. </t>
  </si>
  <si>
    <t xml:space="preserve">Describe the State’s quality assurance program.  </t>
  </si>
  <si>
    <t xml:space="preserve">Monitoring classroom and behind the wheel instruction and monitoring instructor training courses. Spot check records for recordkeeping requirements at monitoring appt.  </t>
  </si>
  <si>
    <t>Is there a policy, procedure or written outline of how the quality assurance is conducted?</t>
  </si>
  <si>
    <t xml:space="preserve">It is in statute that it's one of our responsibilities.  Title 29-A, §1354, subsection 6. D.  (Monitoring)                         We do inspect each school upon their annual school renewal.  We inspect the classroom, records, and vehicles.  This is in Title 29-A, §1354, subsection 6F. Also see uploaded Inspection form.  </t>
  </si>
  <si>
    <t xml:space="preserve"> Title 29-A §1354, 6D and 6F.  Uploaded inspection form and monitoring form. The field staff do not have a procedures manual.  I have trained the last two, using historical knowledge. </t>
  </si>
  <si>
    <t>How often compliance visits and quality assurance visits are conducted on driver education schools? What are you checking (i.e. records, observing classroom and BTW)</t>
  </si>
  <si>
    <t xml:space="preserve">Our goal is to see each instructor twice a year which includes classroom or btw, and spot check records at least once other than renewal inspection.  With the staff we have, this has proven to be extremely difficult, especially now that dealer licensing is part of their responsibility.  We have instructors that have been monitored this year that have stated they have never been monitored or it has been several years since their last monitor.  </t>
  </si>
  <si>
    <t>Is there a policy, procedure or written outline of how the on-site quality assurance is conducted?</t>
  </si>
  <si>
    <t xml:space="preserve">We inspect each school upon inital application and annually for their renewal.  We inspect the classroom, records, and vehicles.  This is in Title 29-A, §1354, subsection 6F. Also see uploaded Inspection form.  </t>
  </si>
  <si>
    <t xml:space="preserve">Historical knowledge.  </t>
  </si>
  <si>
    <t xml:space="preserve">In the past three years how many entities have lost their certification for non-compliance?  </t>
  </si>
  <si>
    <t>What are the most common or primary compliance issues with driver education schools and instructors?</t>
  </si>
  <si>
    <t xml:space="preserve">3 Expired license, 3 in the past three years-Sexual misconduct, 1 OUI, 1 didn't provide all required student hours in classroom and btw. </t>
  </si>
  <si>
    <t>1.2.2.b</t>
  </si>
  <si>
    <t>Are remediation opportunities provided to driver education programs when sanctions are issued?</t>
  </si>
  <si>
    <t xml:space="preserve">All those suspended are given an opportunity for a hearing.  Field staff works with schools to bring them into compliance if possible.  The offenses above, due to the severity, most could not be corrected without suspension.  </t>
  </si>
  <si>
    <t>Is there a written procedure for the hearings process?</t>
  </si>
  <si>
    <t xml:space="preserve">Title 29-A, §1354, subsection 8 and §2482.  </t>
  </si>
  <si>
    <t>How are non-compliant schools corrected?</t>
  </si>
  <si>
    <t xml:space="preserve">We try to avoid suspension and provide assistance in situations where it's possible.  Suspension is what has been used for non-compliance that goes uncorrected and we have hoped to have fines as an option, but that has not an option at this point.  </t>
  </si>
  <si>
    <t>1.2.2.c</t>
  </si>
  <si>
    <t>Are financial and/or administrative sanctions imposed for non-compliance with the State requirements?</t>
  </si>
  <si>
    <t xml:space="preserve">It does state in statute that certain non-compliance is a Class E crime or equivalent to a traffic infraction by none have been issued. </t>
  </si>
  <si>
    <t>1.2.2.d</t>
  </si>
  <si>
    <t xml:space="preserve">Do you deny or revoke approval of driver education programs that do not conform to applicable state and national standards? </t>
  </si>
  <si>
    <t xml:space="preserve">Yes, those who have been suspended that do not meet applicable state standards, have not been renewed. Also, if they have violations that would make them ineligible upon initial licensure we would would deny at that time. </t>
  </si>
  <si>
    <t>Chapter ( Rules Governing Driver Education section 4 and 5</t>
  </si>
  <si>
    <t>What actions are taken if schools are not meeting standards?</t>
  </si>
  <si>
    <t>Please provide a response</t>
  </si>
  <si>
    <t xml:space="preserve">Remedial training or suspension.  There isn't anything in writing regarding remedial training, but this is always the first step in trying to assist a school or instructor who is not in compliance.  </t>
  </si>
  <si>
    <t xml:space="preserve">Title 29-A, §1354, subsection 8.  Remedial training is known from historical knowledge. </t>
  </si>
  <si>
    <t>1.2.3</t>
  </si>
  <si>
    <t>1.2.3 States shall have standardized monitoring, evaluation/auditing, and oversight procedures to ensure compliance with these and State standards</t>
  </si>
  <si>
    <t>1.2.3.a</t>
  </si>
  <si>
    <t>Is there a process for providers to undergo review, by the regulating State authority? If so, what is the process?</t>
  </si>
  <si>
    <t xml:space="preserve">Complaint process.  Complaint is received by our office, I assign the case and forward complaint to appropriate field staff.  Discuss complaint with field staff, plan steps and resolution, if possible. </t>
  </si>
  <si>
    <t>https://www.maine.gov/sos/bmv/forms/Driver%20Education%20&amp;%20Motorcycle%20Rider%20Education%20Program%20Complaint%20Form[1].pdf</t>
  </si>
  <si>
    <t>1.2.3.b</t>
  </si>
  <si>
    <t>Do you inspect premises and training records maintained in connection with courses conducted under the program, interview instructors and students; inspect vehicles and inspect classroom and/or behind-the-wheel instruction?</t>
  </si>
  <si>
    <t xml:space="preserve">Yes, initially and every year at license renewal.  Facility, records, and vehicles. We don't interview instructors or students unless a complaint has been filed. </t>
  </si>
  <si>
    <t>Both links for Chapter 9 Rules and Title 29-A</t>
  </si>
  <si>
    <t xml:space="preserve">Who monitors and evaluates the instructor trainers? Who pays them? How are they trained and who do they report to? </t>
  </si>
  <si>
    <t xml:space="preserve">Two field staff, MV Regulatory Compliance Inspectors. BMV pays them.  I provide training as well as one of the existing field staff, they both report to me.  Detectives would train them on the dealer inspections and compliance checks. </t>
  </si>
  <si>
    <t xml:space="preserve">How often are instructor trainers monitored and evaluated?   </t>
  </si>
  <si>
    <t xml:space="preserve">The instructor trainers have to submit a report notifying us of the training 10 days in advance.  We try to monitor the instructor trainers a few times each year.  It's in rule that we monitor classroom and btw of their first instructor training course.  </t>
  </si>
  <si>
    <t>Chapter 9 Rules, §4, subsection 8.D.</t>
  </si>
  <si>
    <t>How successful have you been in fulfilling the observation of the first training courses?</t>
  </si>
  <si>
    <t xml:space="preserve">I would say somewhat successful.  We have to rely on the school to notify us of this training so that we can observe.  Also, in the past, neither of our field staff had driver education experience.  We now have one who was a prior instructor who is helpful in teaching the other field staff how to appropriately monitor these courses.  In my opinion, we should have a process in place for how long the monitoring will be, and it should occur on more than that first day.    </t>
  </si>
  <si>
    <t>How often are instructors observed per year?</t>
  </si>
  <si>
    <t xml:space="preserve">Beth Kohler </t>
  </si>
  <si>
    <t xml:space="preserve">We would like to visit each instructor twice each year.  With shared duties with dealer licensing, this has been extremely difficult.  </t>
  </si>
  <si>
    <t>During the on-site visits, are instructors observed in addition to the paperwork reviews?</t>
  </si>
  <si>
    <t xml:space="preserve">When we do school renewal inspections, most times a class is not in session.  If it is, a monitoring session would take place.  </t>
  </si>
  <si>
    <t xml:space="preserve">Historical knowledge. </t>
  </si>
  <si>
    <t>How often is the quality of instruction measured?</t>
  </si>
  <si>
    <t xml:space="preserve">Within the first 6 months of initial licensure, instructors must be evaluated.  Each time they are observed after that, they are evaluated.  </t>
  </si>
  <si>
    <t xml:space="preserve">Chapter 9 Rules, §4, subsection 7. D. </t>
  </si>
  <si>
    <t>1.2.3.c</t>
  </si>
  <si>
    <t>Do you verify that all providers continue to meet State requirements? If yes, how do you verify?</t>
  </si>
  <si>
    <t xml:space="preserve">Yes check their driver license status throughout their instructor license period, ensure their drivers license is not expired, check their medical history, we run their criminal background upon initial licensure and each renewal, monitor and evaluate.  Schools, we check vehicle information when monitoring btw and at renewal, (reg, ins, insp) spot check records throughout the year and each renewal, request new harassment policy and refund/cancellation policy each year, ensure vehicle insurance and surety bond is current.  Also, we ensure their reports are filed according to rule.  </t>
  </si>
  <si>
    <t>Is there a "flag" on the driver record for all DE instructors?</t>
  </si>
  <si>
    <t xml:space="preserve">No, our driver education database is not in the driver license database.  We have a report that we view weekly to ensure that none of the instructors are suspended, pending suspension or the license has expired.  </t>
  </si>
  <si>
    <t xml:space="preserve">Historical knowledge. I had the report created years ago.  </t>
  </si>
  <si>
    <t>1.2.4</t>
  </si>
  <si>
    <t>1.2.4 States shall ensure driver education entities have an identified person to administer day-to-day operations, including responsibility for the maintenance of student records and filing of reports with the State in accordance with State regulations</t>
  </si>
  <si>
    <t>Do you have an identified person to administer day-to-day operations, including responsibility for the maintenance of student records and filing of reports with the State in accordance with State regulations?</t>
  </si>
  <si>
    <t xml:space="preserve">1 clerical staff to administer day to day operations of initial and renewal of schools and instructors.  Fill orders for supplies and course completion certificates.  She also ensures all reports are filed by schools notifying our office of courses starting and ending.  2 Field staff, MV Regulatory Compliance Inspectors, monitor the student record sheets maintained by each school.  </t>
  </si>
  <si>
    <t>Are the records that you receive handled as PII, protected information?</t>
  </si>
  <si>
    <t xml:space="preserve">Yes, we review the documents, scan into system and properly discard the originals once scanned.  </t>
  </si>
  <si>
    <t xml:space="preserve">Historical </t>
  </si>
  <si>
    <t>1.2.5</t>
  </si>
  <si>
    <t>1.2.5 States shall require driver education providers to maintain program and course records, as established by the State, at a minimum, consisting of</t>
  </si>
  <si>
    <t>1.2.5.a</t>
  </si>
  <si>
    <t xml:space="preserve">Are driver education providers required to maintain program and course records, as established by the State, at a minimum, consisting of the items listed above? </t>
  </si>
  <si>
    <t xml:space="preserve">I don't see the list. But, they are required to keep a copy of the student record sheet for each student for 2 years and a copy of their final exam test results.  </t>
  </si>
  <si>
    <t>Is the two year retention a law, rule, or policy?</t>
  </si>
  <si>
    <t xml:space="preserve">Chapter 9 rule. </t>
  </si>
  <si>
    <t>Chapter 9, §5, subsection 4. A. (3)</t>
  </si>
  <si>
    <t>1.2.5.b</t>
  </si>
  <si>
    <t>What records are maintained on driver education schools, instructors and instructor trainers?</t>
  </si>
  <si>
    <t xml:space="preserve">Schools and Instructors- Their initial applications with all initial documents are kept, each renewal thereafter for 10 years. Vehicle insurance and bonds are kept for 5 years.  These documents are scanned into our database and disposed of thereafter.   </t>
  </si>
  <si>
    <t>1.2.5.c</t>
  </si>
  <si>
    <t>1.2.5.d</t>
  </si>
  <si>
    <t>1.2.6</t>
  </si>
  <si>
    <t>1.2.6 States shall require providers to follow state and/or federal legal requirements for the transmission of personal and/or confidential information electronically or in hard copy format</t>
  </si>
  <si>
    <t>Are providers required to follow state and/or federal legal requirements for the transmission of personal and/or confidential information electronically or in hard copy format?</t>
  </si>
  <si>
    <t xml:space="preserve">They do not submit student record sheets unless requested by a parent or student.  They use our secure email.  Same goes for our required completion report which lists students name and date of birth.  </t>
  </si>
  <si>
    <t>1.2.7</t>
  </si>
  <si>
    <t>1.2.7 States shall require that both successful and unsuccessful completion of the course and results of learners are recorded and kept in a secure file/location as required by the state regulating authority</t>
  </si>
  <si>
    <t xml:space="preserve">Do you require that both successful and unsuccessful completion of the course and other results of learners are recorded and kept in a secure file/location as required by the state regulating authority? </t>
  </si>
  <si>
    <t xml:space="preserve">Yes, all student record sheets must be kept for 2 years.  </t>
  </si>
  <si>
    <t>How many individuals successfully complete driver education each calendar year?</t>
  </si>
  <si>
    <t>Between 11,000 and 13,000 each year</t>
  </si>
  <si>
    <t>How many individuals do not take driver education, fail driver education and drop out?</t>
  </si>
  <si>
    <t xml:space="preserve">We don't track this number </t>
  </si>
  <si>
    <t>1.2.8</t>
  </si>
  <si>
    <t>1.2.8 States shall require providers to obtain parental/guardian authorization for minors to participate in the course; in order to verify that the learner has not secured driver education without parental consent</t>
  </si>
  <si>
    <t>Are providers required to obtain parental/guardian authorization for minors to participate in the course, in order to verify that the learner has not secured driver education without parental consent?</t>
  </si>
  <si>
    <t xml:space="preserve">It is not in statute or rule, but they must have a parent complete a parental involvement in order to complete driver education and in order to obtain their permit after driver education the parent must sign their learners permit application. </t>
  </si>
  <si>
    <t>Program Evaluation and Data Collection</t>
  </si>
  <si>
    <t>1.3.1</t>
  </si>
  <si>
    <t>1.3.1 States shall require driver education providers to collect and report student identification, performance and other data to the designated State agency so that evaluations of the State’s driver education program can be completed and made available t</t>
  </si>
  <si>
    <t>Are driver education providers required to collect and report student identification, performance and other data to the designated State agency so that evaluations of the State’s driver education program can be conducted and made available to the public?</t>
  </si>
  <si>
    <t xml:space="preserve">They are required to submit a course completion report listing each students name, date of birth, phone number and course completion certificate number.  This spreadsheet is available to the public.  It does not record the evaluation of the student.  It is only to record student count by school and provide proof of completion of driver education to BMV.  </t>
  </si>
  <si>
    <t xml:space="preserve">Chapter 9 Rules §5, subsection 4 A(2). </t>
  </si>
  <si>
    <t xml:space="preserve">If yes, what is reported? </t>
  </si>
  <si>
    <t xml:space="preserve">If yes, who do you report it to? </t>
  </si>
  <si>
    <t>If yes, how do you report it?</t>
  </si>
  <si>
    <t>1.3.2</t>
  </si>
  <si>
    <t>1.3.2 States shall ensure that student information submitted to the agency or used by the agency remains confidential, as required by applicable State and Federal regulations</t>
  </si>
  <si>
    <t>Do you ensure that student information submitted to the agency or used by the agency remains confidential, as required by applicable state and federal regulations?</t>
  </si>
  <si>
    <t xml:space="preserve">Yes. </t>
  </si>
  <si>
    <t>If yes, how do you do this?</t>
  </si>
  <si>
    <t xml:space="preserve">Documents are scanned into our Driver/Rider Education database, then shredded. </t>
  </si>
  <si>
    <t xml:space="preserve">What security measures have you implemented? </t>
  </si>
  <si>
    <t>Is the database open to the public, accessible through a public records request, or considered confidential?</t>
  </si>
  <si>
    <t xml:space="preserve">No, BMV, Driver/Rider Education staff only. Considered confidential.  (DPPA)  </t>
  </si>
  <si>
    <t>1.3.3</t>
  </si>
  <si>
    <t>1.3.3 States shall develop a comprehensive evaluation program to measure progress toward the established goals and objectives of the driver education program and optimize the allocation of resources</t>
  </si>
  <si>
    <t>Have you developed and executed a comprehensive evaluation program to measure progress toward the established goals and objectives of the driver education program and optimize the allocation of resources?</t>
  </si>
  <si>
    <t>If yes, briefly describe the evaluation program?</t>
  </si>
  <si>
    <t xml:space="preserve">How does the State agency responsible for the State’s driver education program measure and evaluate the value and effectiveness of driver education?
</t>
  </si>
  <si>
    <t xml:space="preserve">We monitor instructors during classroom and btw instruction, ensure the student passes a final written exam with an 80% and pass a road test with a BMV driver license examiner. </t>
  </si>
  <si>
    <t>Note:  can add the DE Assessment and eventual Technical Assistance . . . *smile*</t>
  </si>
  <si>
    <t xml:space="preserve">We also have been able to have the NHTSA Assessment to evaluate our program, with the generous assistance from the Maine Bureau of Highway Safety.  We will also take advantage of the ANSTSE technical assistance once our assessment has been completed. </t>
  </si>
  <si>
    <t xml:space="preserve">What are the goals and objectives (end result) of the State’s driver education program?  </t>
  </si>
  <si>
    <t xml:space="preserve">To educate teens on the risks and dangers of operating a motor vehicle and to prevent, to the best of our ability, teen safety. </t>
  </si>
  <si>
    <t>Is this in writing somewhere?  Known by the staff and course providers?</t>
  </si>
  <si>
    <t xml:space="preserve">Nothing that clearly defines driver education. </t>
  </si>
  <si>
    <t xml:space="preserve">Title 29-A, §1351, subsection 4 and §1354, subsection 6B. </t>
  </si>
  <si>
    <t xml:space="preserve">How does the State agency gather information or feedback from course participants regarding their experiences in a driver education course?  </t>
  </si>
  <si>
    <t xml:space="preserve">In the past, we have mailed surveys to students for feedback. </t>
  </si>
  <si>
    <t>Do you intend to allow for feedback in the future, web based, email, post cards?</t>
  </si>
  <si>
    <t>How do course participants evaluate the quality value and effectiveness of the driver education course?</t>
  </si>
  <si>
    <t xml:space="preserve">We do not have a tool in place for this at this time.  If they want to file a complaint, we have a complaint process.  </t>
  </si>
  <si>
    <t xml:space="preserve">How often is the program evaluated?  </t>
  </si>
  <si>
    <t>Are the evaluation results used to improve the program? How is this done?</t>
  </si>
  <si>
    <t>1.3.4</t>
  </si>
  <si>
    <t>1.3.4 States shall track data and utilize the data for the improvement of their driver education program</t>
  </si>
  <si>
    <t>Do you track data and utilize the data for the improvement of your driver education program?</t>
  </si>
  <si>
    <t xml:space="preserve">No.  In statute, one of our responsibilities is to track the driving records of driver education students but we have never had the staff to do so.  </t>
  </si>
  <si>
    <t>Title 29-A §1354, subsection 6E.</t>
  </si>
  <si>
    <t>Question has been answered.  Does the SoS have a research team?  Maybe there is one at the DPS?</t>
  </si>
  <si>
    <t xml:space="preserve">Bureau of Highway Safety does maintain some stats.  (Lauren would know better than I.)  We can request a "picker" from IS at any time to track conviction, accident and fatalities.  We just have not had the staff to do so.  </t>
  </si>
  <si>
    <t xml:space="preserve">What data is collected by the State’s driver education program?  </t>
  </si>
  <si>
    <t>How do you track the data?</t>
  </si>
  <si>
    <t>How is this data used and what does it determine?</t>
  </si>
  <si>
    <t>1.3.5</t>
  </si>
  <si>
    <t>1.3.5 States shall require the responsible agency for driver education to maintain data elements (e.g. driver license number) on students that can be linked to driver record data</t>
  </si>
  <si>
    <t>Is the responsible agency for driver education required to maintain data elements on students that can be linked to driver record data?</t>
  </si>
  <si>
    <t xml:space="preserve">Yes, but we have never had the staff to do so since 1996 when we gained oversight of Driver Education. </t>
  </si>
  <si>
    <t>If yes, how are these data elements linked to driver record data?</t>
  </si>
  <si>
    <t>How would DE be noted in the driver record?</t>
  </si>
  <si>
    <t xml:space="preserve">On the driver exam summary page of each person who completes driver education, we input the certififcate number, completion date, and the name of the driving school. </t>
  </si>
  <si>
    <t xml:space="preserve">What student and driver record information is there in the linked database?
</t>
  </si>
  <si>
    <t>Beth</t>
  </si>
  <si>
    <t xml:space="preserve">We could link it to convictions and crashes.  </t>
  </si>
  <si>
    <t>Who has access to the linked data?</t>
  </si>
  <si>
    <t xml:space="preserve">Driver Education staff could, if we requested the query from IS.  </t>
  </si>
  <si>
    <t>Communication Program</t>
  </si>
  <si>
    <t>1.4.1</t>
  </si>
  <si>
    <t>1.4.1 States shall develop and implement communication strategies directed at supporting policy and program elements. The State Highway Safety Office, in collaboration and cooperation with driver education and training, driver licensing, and highway safet</t>
  </si>
  <si>
    <t xml:space="preserve">Have you developed and implemented formal communication strategies directed at supporting policy and program elements? If so, does it cover all the bullets above? </t>
  </si>
  <si>
    <t xml:space="preserve">Who are the stakeholders and partners involved in the State’s driver education program?  </t>
  </si>
  <si>
    <t xml:space="preserve">Driver education school owners, driver education instructors, public schools, insurance agents, parents, students, town officials, fire depts, and driver education assn., highway safety, law enforcement. </t>
  </si>
  <si>
    <t xml:space="preserve">How does the administering agency communicate and maintain working relationships with these stakeholders and partners?  </t>
  </si>
  <si>
    <t xml:space="preserve">We are available Mon-Fri by phone and email at the BMV. They can also request a meeting.  </t>
  </si>
  <si>
    <t>What are the pro-active communicaiton channels you have with schools and instructors?</t>
  </si>
  <si>
    <t xml:space="preserve">I keep them informed of law changes, new forms, new processes, expired school or instructor licenses, continued education opportunities.  We also have an inbox for driver/rider education that they can email any time with a question or concern.  </t>
  </si>
  <si>
    <t>How do these stakeholders and partners support the State’s driver education program?</t>
  </si>
  <si>
    <t xml:space="preserve">They own the schools that provide driver education, they are the instructors that provide the instruction, they insure the vehicles used for driver education, they provide approval for the driver education location prior to our inspection, they are an association in driver and traffic safety that provides an annual conference to licensed instructors.  </t>
  </si>
  <si>
    <t xml:space="preserve">Is there a three or five year comprehensive or strategic plan to guide the State’s driver education program?  </t>
  </si>
  <si>
    <t xml:space="preserve">No. We have never had one that I'm aware of since 1996 when we gained oversight.  BMV has a mission statement for the agency as a whole.  </t>
  </si>
  <si>
    <t>If you were given some assistance and a framework to follow, would you be interested in creating a 3-5 year Strategic Plan as a result of this Assessment/Peer Review?</t>
  </si>
  <si>
    <t>Yes.  Hoping I don't regret this response. :)</t>
  </si>
  <si>
    <t>Who has access to this plan?</t>
  </si>
  <si>
    <t>Who manages this plan?</t>
  </si>
  <si>
    <t>1.4.1.a</t>
  </si>
  <si>
    <t>1.4.1.b</t>
  </si>
  <si>
    <t>1.4.1.c</t>
  </si>
  <si>
    <t>1.4.1.d</t>
  </si>
  <si>
    <t>1.4.1.e</t>
  </si>
  <si>
    <t>STANDARD</t>
  </si>
  <si>
    <t>Management, Leadership, and Administration</t>
  </si>
  <si>
    <t>STATUS</t>
  </si>
  <si>
    <t>STRATEGY</t>
  </si>
  <si>
    <t>1. Not Started</t>
  </si>
  <si>
    <t>2. Early Progress</t>
  </si>
  <si>
    <t>3. Underway</t>
  </si>
  <si>
    <t>4. Substantial Progress</t>
  </si>
  <si>
    <t>5. Completed</t>
  </si>
  <si>
    <t>q</t>
  </si>
  <si>
    <t>ok</t>
  </si>
  <si>
    <t>IF($A8=E7,1,"")</t>
  </si>
  <si>
    <t>PROGRESS</t>
  </si>
  <si>
    <t>Planned initiatives in support of the Standard:</t>
  </si>
  <si>
    <t>Assessor Identified Priority</t>
  </si>
  <si>
    <t>State Identified Priority</t>
  </si>
  <si>
    <t>Communication between the Driver Education Section and the Driver License Section will be restarted.</t>
  </si>
  <si>
    <t>Identified Standard Strengths:</t>
  </si>
  <si>
    <t>One state agency is responsible for the entire driver education program.</t>
  </si>
  <si>
    <t>The state administrator is very familiar with the program, laws, rules, and program delivery.</t>
  </si>
  <si>
    <t>Administrative rules are in place to guide the implementation of the driver education program.</t>
  </si>
  <si>
    <t>Funding is provided for the central oversight office of the driver education program.</t>
  </si>
  <si>
    <t>Identified Standard Opportunities:</t>
  </si>
  <si>
    <t>There is no advisory committee for the State's driver education program.</t>
  </si>
  <si>
    <t>Program procedures, policies, and guidance documents are not published in a central location, available on the web, or in the same format.</t>
  </si>
  <si>
    <t>The Technical Review Panel has only met twice in the last 25 years.</t>
  </si>
  <si>
    <t>Application, Oversight, &amp; Recordkeeping</t>
  </si>
  <si>
    <t>0k</t>
  </si>
  <si>
    <t>IF(SUM(E9:I9)=1,1,0)</t>
  </si>
  <si>
    <t>$E$8,$E$10, $E$12,$E$14,$E$16</t>
  </si>
  <si>
    <t>Select the cell to the left to access full dropdown list</t>
  </si>
  <si>
    <t>Providers have one application process including a robust screening and checklist by the State.</t>
  </si>
  <si>
    <t>Instructor renewals range between 75 to 100 every year.</t>
  </si>
  <si>
    <t>Student records are handled under confidential standards.</t>
  </si>
  <si>
    <t>The program offerings are not multi-cultural beyond language interpreters when requested by the participant.</t>
  </si>
  <si>
    <t>Compliance is reactive-based using cyclical reporting and renewal cycles as the predominant method for monitoring compliance.</t>
  </si>
  <si>
    <t>Robust rules exist for monitoring instructors, instructor prep, and new instructors but staffing levels at the State do not allow for everything to be accomplished.</t>
  </si>
  <si>
    <t>The student count for drop-outs or incompletes as well as the reasons for this action are not tracked.</t>
  </si>
  <si>
    <t>Crash and conviction data are available and routine reports can be pulled as requested.</t>
  </si>
  <si>
    <t>Student data that is sent to the State is handled in a confidential manner.</t>
  </si>
  <si>
    <t>The driver license data is available for research studies or reports on the impacts of driver education programs.</t>
  </si>
  <si>
    <t>The crash record data is available for research studies or reports on the impacts of driver education programs.</t>
  </si>
  <si>
    <t>Research proposals, through the Maine Department of Transportation, can be accessed to evaluate the driver education program.</t>
  </si>
  <si>
    <t>Data are not reviewed to review the driver education program as a whole or on an individual school level.</t>
  </si>
  <si>
    <t>There is no overall Strategic Plan or performance measure in which to evaluate the overall program's successes or weaknesses.</t>
  </si>
  <si>
    <t>Student level data is not kept in order to link with other data sets such as crash or court records.</t>
  </si>
  <si>
    <t>The Maine Bureau of Highway Safety has assisted with the development of Strategic Plans for multiple topical areas and has indicated an interest in helping with the same type of document for driver education.</t>
  </si>
  <si>
    <t>There is energy and a high level of interest in bringing the driver education community together.</t>
  </si>
  <si>
    <t>Partners and current providers possess the knowledge and experience in order to create a successful advisory committee to help the State's driver education program.</t>
  </si>
  <si>
    <t>A Technical Review Panel has been used, albeit sparingly, over the past 25 years for updating the administrative rules for the driver education program.</t>
  </si>
  <si>
    <t>A member of the Technical Review Panel represents law enforcement.</t>
  </si>
  <si>
    <t>A member of the Technical Review Panel represents the Department of Education, but it is unknown if that person's background includes teaching/learning theory.</t>
  </si>
  <si>
    <t>A n advisory committee for the driver education program does not exist.</t>
  </si>
  <si>
    <t>Members of the Technical Review Panel are present based on their place of employment and not necessarily for their knowledge or skills.</t>
  </si>
  <si>
    <t>Communication with the driver education community is thin.</t>
  </si>
  <si>
    <t>SECTION SUMMARY</t>
  </si>
  <si>
    <t>SUMMARY PROGRESS</t>
  </si>
  <si>
    <t>Progress</t>
  </si>
  <si>
    <t>Not Started</t>
  </si>
  <si>
    <t>Early Progress</t>
  </si>
  <si>
    <t>Underway</t>
  </si>
  <si>
    <t>Substantial Progress</t>
  </si>
  <si>
    <t>Completed</t>
  </si>
  <si>
    <t>Section</t>
  </si>
  <si>
    <t>QUESTION</t>
  </si>
  <si>
    <t>Yes.</t>
  </si>
  <si>
    <t>Chapter 9 Rule, §6, subsection 1 A-D</t>
  </si>
  <si>
    <t>question has been answered</t>
  </si>
  <si>
    <t xml:space="preserve">Our approved textbook does.  How to Drive 14th and 15th Edition.  2006 Responsible Driving can also be used.  </t>
  </si>
  <si>
    <t>Yes, ADTSEA content standards.  15th Edition of How to Drive.</t>
  </si>
  <si>
    <t xml:space="preserve">Yes.  Approved textbook.  </t>
  </si>
  <si>
    <t>AAA</t>
  </si>
  <si>
    <t xml:space="preserve">Yes. 14th and 15th edition of AAA How to Drive and 2006 Ediction of Responsible Driving </t>
  </si>
  <si>
    <t xml:space="preserve">where is the resource to support the response?  Chapter 9 Rule, §6, subsection 1 A-D does not specifically list acceptable curricula. </t>
  </si>
  <si>
    <t xml:space="preserve">This is one of the main reasons for rule changes needed next year and the convening of the TRP.  This was supposed to be done in 2015 when they updated rule, but they never reconvened to complete this portion. </t>
  </si>
  <si>
    <t xml:space="preserve">Textbook approval letter 2016 answers this question. Thanks. </t>
  </si>
  <si>
    <t>Uploaded letter sent to schools in 2016??</t>
  </si>
  <si>
    <t xml:space="preserve"> Technical Review Panel formed by the Secretary of State, BMV, Driver Education, to draft proposals for rule change.  </t>
  </si>
  <si>
    <t>Title 29-A §1354</t>
  </si>
  <si>
    <t>is this what you meant to reference? Title 20-A, Chapter 316: DRIVER EDUCATION
I'm not seeing language specifc to approval process for curricula</t>
  </si>
  <si>
    <t xml:space="preserve">Title 29-A, §1354, subsection 6A, that is all the language there is regarding the curricula. The DOE (Title 20A) has not had oversight of driver education since 1996. Chapter 9, §6 is the only other place the curricula is mentioned.  </t>
  </si>
  <si>
    <t xml:space="preserve">understood.  Is there a procedural or description that defines what the Panel is to accomplish and how often it is to be convened? </t>
  </si>
  <si>
    <t>1997, 2000 and 2015 and hopefully next year, 2022.</t>
  </si>
  <si>
    <t>question answered</t>
  </si>
  <si>
    <t xml:space="preserve">After the TRP has completed the review,  Driver education staff, Director, Deputy SOS and SOS review for approval before moving forward to the AG and the legislature.  </t>
  </si>
  <si>
    <t xml:space="preserve">Please provide a policy, procedure, or other written declaration. </t>
  </si>
  <si>
    <t xml:space="preserve">Myself and driver/rider education staff, researching national standards, create a draft of the proposed rule, which includes the curriculum piece, and present it to the TRP.  I was not included in the 2015 rule-making process.  I was involved in initial adoption of rule in 1996-97.  Rules had not been updated again until 2015. </t>
  </si>
  <si>
    <t xml:space="preserve">Understood.  Thinking about succession planning, how would someone stepping into your role know that this is an expectation or job function?  is that written somewhere? </t>
  </si>
  <si>
    <t>Virtual platform (Zoom), Online How to Drive and DriverEd.com</t>
  </si>
  <si>
    <t>Chap 9 Rule, §2, subsection 13. Digital instruction. (Outdated info)</t>
  </si>
  <si>
    <t>No.  Simulation was removed from rule in 2015.  Range has never been approved.</t>
  </si>
  <si>
    <t xml:space="preserve">No, the student record sheet that is required to be kept for each student completing driver education, lists all course content and behind the wheel maneuvers. </t>
  </si>
  <si>
    <t xml:space="preserve">Chap 9 Rule, §5, subsection 4. A. (3) a-h </t>
  </si>
  <si>
    <t>Question relates to instructor resources, not the student, what instructor items such as lesson plans, are part of the state's approved curricula?</t>
  </si>
  <si>
    <t xml:space="preserve">No they are not included in our curricula. </t>
  </si>
  <si>
    <t xml:space="preserve">Yes.  Powerpoint, DVD's, YouTube, etc. </t>
  </si>
  <si>
    <t>Chapter 9 Rule, §6</t>
  </si>
  <si>
    <t>I'm not seeing specific mention in the Chapter regarding this point.  I do see this statement, however.  Is there another reference to address the question? 
(12)	Video. All forms of video presentation, including but not limited to VHS, CD, DVD, Blu-ray disc or Internet based format, must be approved by the Secretary of State prior to use in a driver education course. Instructors must be present in the classroom during the video presentation.</t>
  </si>
  <si>
    <t xml:space="preserve">No, that is all there is at this time.  </t>
  </si>
  <si>
    <t xml:space="preserve">Do the listed curriclula (14th and 15th edition of AAA How to Drive and 2006 Ediction of Responsible Driving ) include multimedia?  Question may be answered if they are provided with the curriculuum. </t>
  </si>
  <si>
    <t xml:space="preserve">No. </t>
  </si>
  <si>
    <t>30 classroom and 10 behind the wheel</t>
  </si>
  <si>
    <t>question answered/supported by Chapter 9</t>
  </si>
  <si>
    <t>Future Plans</t>
  </si>
  <si>
    <t xml:space="preserve">Yes. Pre driving, btw, additional instruction and parental involvement. </t>
  </si>
  <si>
    <t>Chap 9, Section 6, subsection 1 A-D</t>
  </si>
  <si>
    <t>Question answered</t>
  </si>
  <si>
    <t xml:space="preserve">Beth Kohler &amp; Dr Ed Staff </t>
  </si>
  <si>
    <t xml:space="preserve">The rule relates the intention of pre-driving instruction in the classroom is to be taught prior to btw instruction.  Then, it states the material covering btw instruction is to be taught in the classroom and btw instruction in the vehicle is to begin. Many schools are adhereing to the rule, but there are many that are not. They don't feel rule is clear in defining that, so they finish the classroom portion and don't provide any btw instruction for 2-3 months after.  They start course after course completing the classroom, collecting fees from students, but not providing the btw for several weeks after the classroom portion ends.                                                      Andrew Maxsimics response 11/19/2021 I integrate the behind the wheel instruction by first covering it in the classroom.  Students are also assigned readings from the 2 text books to reinforce what they have learned in class before they drive.
</t>
  </si>
  <si>
    <t>Chap 9 Section 6, subsection 1 A-D</t>
  </si>
  <si>
    <t xml:space="preserve">Agree with the comments, the Rule defines and details the learning sequence, but is not prescriptive beyond pre-driving must be taught prior to BTW. </t>
  </si>
  <si>
    <t xml:space="preserve">The rules in place prior to the current 2015 rule, clearly stated btw instruction must be taught "in conjunction with" classroom instruction.  For some reason, the individual from DOE that was on the TRP in 2014, recommended that we divide the curriculm into three sections, which provides a learning sequence.  See Chapter 9, §6, subsection 1. She suggested that we list the Pre-driving instruction, then list behind the wheel instruction (which in their minds meant that btw instruction in the vehicle was supposed  to begin when this classroom instruction began), and then the additional instruction and parental involvement components were incorporated into this learning sequence.  This was well intentioned, but for the schools that need the very structured guidelines, have chosen not to provide btw instruction at all during the 30 hours of classroom instruction.  They begin weeks, sometimes months after the classroom instruction has ended.  It has been an ongoing problem and actually have a school on a stay, that was suspended, because he chooses to teach his course in this manner and will not comply.  </t>
  </si>
  <si>
    <t xml:space="preserve">Thank you for the additional information. Question answered, and it is clear that clarifications to the Rule are neccessary for consistent programming throughout the state. </t>
  </si>
  <si>
    <t>Beth Kohler &amp; Dr Ed Staff</t>
  </si>
  <si>
    <t xml:space="preserve">Yes, all 30 classroom hours, 10 hours btw, pass the final exam with an 80% and parental involvement.                                             Andrew Maxsimics response 11/19/2021- Students need to attend all 30 hours of the classroom portion and drive for all of the 10 hours of driving.  If they should miss any time they need to make it up.  They do not just make up the time, I need to cover the materail they missed.
</t>
  </si>
  <si>
    <t>Chapter 9, Section 6, subsection 1 F</t>
  </si>
  <si>
    <t xml:space="preserve">First 6 chapters, approx 9 hours of classroom instruction to cover pre driving content, then complete the remaining 21 hours of classroom along with btw instruction.  (3 hours max for each classroom session and max 2 hours for each btw session.)   Andrew Maxsimics response 11/19/2021- I usually start with 3 classes the first week, 3 the second week, 2 the 3rd week, then 2 the 4th week.
</t>
  </si>
  <si>
    <t xml:space="preserve">Chapter 9, Section 6, </t>
  </si>
  <si>
    <t>is there a reference that details the hours breakdown per section in the sequence as you've described in your response?</t>
  </si>
  <si>
    <t>No.  Only the student record sheet that we provide to the schools that must be used to maintain each students course info.  See uploaded New Student Record Sheet</t>
  </si>
  <si>
    <t xml:space="preserve">question answered. The Student Record Sheet contains an attestation that suports the 30/10 recommendations. </t>
  </si>
  <si>
    <t xml:space="preserve">10 hours each 7 day period for a minimum of 3.5-4 weeks.                                                         Andrew Maxsimics response 11/19/2021- My classroom portion is completed in 10 days.  These 10 days takes about 4 weeks.  We cannot have more than 10 hours in a given 7 day stretch.
</t>
  </si>
  <si>
    <t>Chapter 9, Section 6, subsection D (2)</t>
  </si>
  <si>
    <t>§6, subsection 1. D. (2) and (5) lists the max number of hours in the classroom and btw.  See uploaded New Student Record Sheet</t>
  </si>
  <si>
    <t xml:space="preserve">References provide limits to max number of hours in classroom and BTW at a time, but does not state how many days or a limit to the length of time it should take to copelte the classroom course provision. </t>
  </si>
  <si>
    <t xml:space="preserve">3 hours each day.                                  Andrew Maxsimics response 11/19/2021-My classes are 3 hours longs.
</t>
  </si>
  <si>
    <t xml:space="preserve">reference provided stipulates parameters by which classroom hours may be set. Is there another reference to support the specific hours in the state response? </t>
  </si>
  <si>
    <t xml:space="preserve">No.    They cannot exceed 3 hours or 10 hours in a 7 day period.  Then can have 2 hour or 2.5 hour classes if they wish.  Some schools want to take advantage of the full 10 hours each 7 day period so they may have 4 class at 2.5 hours each session. It used to be 4 hours per day with no limit per week.  Schools were completing a course in 2 weeks, with all classroom completed in 8 days.  It was determined after researching national standards at that time, that the instruction was too much for the student and the ability to comprehend that much info after a full day of school was extremely difficult.  </t>
  </si>
  <si>
    <t xml:space="preserve">Question answered.  It appears that parameters could be defined that would lead to a better learning environment for the student. </t>
  </si>
  <si>
    <t xml:space="preserve">  </t>
  </si>
  <si>
    <t xml:space="preserve">No Minimum or Max, not stated in rule or statute.                                                Andrew Maxsimics response 11/19/2021- I only allow 1 at a time.
</t>
  </si>
  <si>
    <t xml:space="preserve">agree with the response.  </t>
  </si>
  <si>
    <t xml:space="preserve">2 hours each day.                                               Andrew Maxsimics response- I drive 7 times with each student typically.  The first 6 drives are 1 1/2 hours each and the last drive (parent ride) is 1 hour.
</t>
  </si>
  <si>
    <t>Chapter 9, Section 6, subsection D (5)</t>
  </si>
  <si>
    <t xml:space="preserve">No, no lab or range in rule or statute.             Andrew Maxsimics response 11/19/2021- I do not use either laboratory driving simulation or range instruction.
</t>
  </si>
  <si>
    <t>Responsible Driving and How to Drive</t>
  </si>
  <si>
    <t xml:space="preserve">Please see uploaded "Textbook" doc.  Nothing in this regarding the curriculum development ever took place.  This is the only written document that lists the approved textbooks. </t>
  </si>
  <si>
    <t>Question answered, howeve this is a letter that may not be referenced by those that don't know if it's existance. Does the state have a central clearinghouse for these types of documents?</t>
  </si>
  <si>
    <t>opportunity</t>
  </si>
  <si>
    <t>2.1.6</t>
  </si>
  <si>
    <t xml:space="preserve">Yes. A final exam is required.  Min 30 questions and 80% to pass  </t>
  </si>
  <si>
    <t>Chapter 9, Section 6, subsection E</t>
  </si>
  <si>
    <t>The Secretary of State, BMV Driver Education Staff.</t>
  </si>
  <si>
    <t>Chapter 9, Section 6 E</t>
  </si>
  <si>
    <t>As needed, 2-3 years</t>
  </si>
  <si>
    <t xml:space="preserve">There isn't a policy, procedure or written declaration.  This is the timeline I have always used to update the knowledge test.  </t>
  </si>
  <si>
    <t>Question answered. Opportunity to draft policy and procedure to support the Rule</t>
  </si>
  <si>
    <t>Historical knowledge.</t>
  </si>
  <si>
    <t>Paper only</t>
  </si>
  <si>
    <t xml:space="preserve">We have both paper and electronic copies.  We provide the exam to the schools in paper form and if they would like an electronic copy, we provide that as well.  The exam can only be taken in paper form by the student. </t>
  </si>
  <si>
    <t>Recordkeeping requirement, student record sheet.</t>
  </si>
  <si>
    <t>Chapter 9, Section 5, subsection 4A(3)</t>
  </si>
  <si>
    <t>this reference doesn't specify that the exam scores are included in the student record. is there another reference?</t>
  </si>
  <si>
    <t xml:space="preserve">It will need to be added to the section of rule previously listed.  It is on the New Student Record Sheet in the resource library, and we do require the schools to record the information on the sheet.  I will call it a policy that is not in writing.  Many schools were keeping a physical copy of the test, which required a lot of space, so we added it to the student record sheet. </t>
  </si>
  <si>
    <t>unlimited</t>
  </si>
  <si>
    <t>Well, my only answer is, we have always allowed students to take the test until they have passed it.  And, rule does not state otherwise, meaning it doesn't say they can't.  We are a mess! :)</t>
  </si>
  <si>
    <t xml:space="preserve">Question answered. Opportunity to draft policy and procedure to support the Rule. And, you're not a MESS!  This process hopefully will clear a path for your state to create a terrific program. </t>
  </si>
  <si>
    <t xml:space="preserve">No. Two different tests available at all times. </t>
  </si>
  <si>
    <t xml:space="preserve">Nothing in writing, but we always distribute two tests to the driving schools.  Many will go back and forth from one test to the other as they start a new course.  They also will give the second test to a student who didn't pass the first test.  </t>
  </si>
  <si>
    <t xml:space="preserve">No.  </t>
  </si>
  <si>
    <t>"must administer' meets the criteria, but there is no mention that exam waiver is prohibited</t>
  </si>
  <si>
    <t xml:space="preserve">The only other language, would be in Title 29-A.  Rule doesn't specify there is an exam waiver.  If it doesn't state there is a waiver, there isn't.  :)  In statute, it states that completion of driver education is required to obtain a permit at 15, 16 and 17.  It goes on to say, Any required examination for a learner's permit may be administered by the Secretary of Stae except that the Secretary of State may waive this requirement on receipt of a course completion certificate under section 1351, subsection 3.  </t>
  </si>
  <si>
    <t xml:space="preserve">Question answered. </t>
  </si>
  <si>
    <t xml:space="preserve">Title 29-A, §1304, subsection 1.A. and 1-A. C.                                              </t>
  </si>
  <si>
    <t xml:space="preserve">if there is reference to 'how many times may a student take the test?", does that answer this question? </t>
  </si>
  <si>
    <t xml:space="preserve">Nothing in rule or statute.  The schools review the test with the student, so they are aware of the questions missed.  </t>
  </si>
  <si>
    <t xml:space="preserve">Question answered. Potential opportunity to provide guidance to the schools </t>
  </si>
  <si>
    <t>HIstorical knowledge.</t>
  </si>
  <si>
    <t xml:space="preserve">We don't. </t>
  </si>
  <si>
    <t xml:space="preserve">Yes, they must meet the standards of the course in order to proceed.  </t>
  </si>
  <si>
    <t>Chapter 9,Section 6, subsection 1, D (8)</t>
  </si>
  <si>
    <t>reference cited states that a school must have a plan for evaluating and recording student progress, but is not prescriptive and does not address the question. do you have another reference, such as a policy, procedure or other written declaration that is provided to schools?</t>
  </si>
  <si>
    <t xml:space="preserve">No.  This is part of the instructor training course, or should be. We certainly need to strengthen this area in rule.  I receive many calls regarding thevaluation process when they have students who are not necessarily meeting the standards.  </t>
  </si>
  <si>
    <t xml:space="preserve">Is there a set instructor training curriculum that all instructors must complete? </t>
  </si>
  <si>
    <t xml:space="preserve">The evaluation is taken from the curriculum. </t>
  </si>
  <si>
    <t>Chapter, Section 6, subsection 1, D (8)</t>
  </si>
  <si>
    <t xml:space="preserve">No, this needs to be clearly defined during rule making next year.  </t>
  </si>
  <si>
    <t xml:space="preserve">question answered. </t>
  </si>
  <si>
    <t xml:space="preserve">Throughout the course with quizzes, tests, hw and btw. </t>
  </si>
  <si>
    <t xml:space="preserve">We don't have anything that is provided to the school.  </t>
  </si>
  <si>
    <t>Yes, quizzes, final exam and each btw session and at btw completion.</t>
  </si>
  <si>
    <t>11/18//2021</t>
  </si>
  <si>
    <t xml:space="preserve">Yes, and in person by the instructor. </t>
  </si>
  <si>
    <t xml:space="preserve">We don't have anything that is provided to the school. </t>
  </si>
  <si>
    <t>question answere</t>
  </si>
  <si>
    <t xml:space="preserve">Yes, quizzes and final exam.  Must be recorded on a student record sheet and kept for 2 years.  </t>
  </si>
  <si>
    <t>Chapter 9, Section 5, subsection 4. A (3)</t>
  </si>
  <si>
    <t>reference does not specify quiz/exam records are stored. do you have another reference, such as a policy, procedure, or other written declartaion where that is specified?</t>
  </si>
  <si>
    <t xml:space="preserve">Quizzes are not required to be kept or recorded.  The final exam score is recorded on the uploaded New Student Record Sheet.  </t>
  </si>
  <si>
    <t>question answered; scores are noted on the New Student Record Sheet</t>
  </si>
  <si>
    <t>Nothing in rule or statute.  Internal policy.</t>
  </si>
  <si>
    <t xml:space="preserve">Maintained in a secure location by the school for a period of two years. </t>
  </si>
  <si>
    <t>Beth Kohler &amp; Dr Ed Students</t>
  </si>
  <si>
    <t>Used for students to change schools and for monitoring of records and each renewal inspection.</t>
  </si>
  <si>
    <t>Chapter 9, Section 5, subsection 4. C</t>
  </si>
  <si>
    <t xml:space="preserve">reference stated does not address the question. </t>
  </si>
  <si>
    <t xml:space="preserve">They are used as a tool during their renewal inspection to ensure all students received the required instruction.  They are also used to ensure the parental involvment component was completed.  May also be used to provide to a student who chooses to attend a different school or has moved and must attend a different school.  They are used to verify the instructor teaching requirement.  60 classroom and 20 btw in each two year period for Class A instructors and 40 btw for Class B instructors.  </t>
  </si>
  <si>
    <t xml:space="preserve"> Chapter 9, §4, subsection 6 pertains to renewal of instructor license. Is there another reference you meant to use? </t>
  </si>
  <si>
    <t>Chapter 9, §4, subsection 6</t>
  </si>
  <si>
    <t>Chapter 9, Section 6, subsection 1D(8)</t>
  </si>
  <si>
    <t xml:space="preserve">reference cited does not address the question. </t>
  </si>
  <si>
    <t xml:space="preserve">A better answer is probably to say, yes, they are required, but  it is our expectation of the instructor  to evaluate each student to ensure they have satisfactorily completed all components of the course.  We do not see any evaluations, we only see the student record sheet.  </t>
  </si>
  <si>
    <t>question answered/opportunity to provide more guidance to instructors and schools in this area</t>
  </si>
  <si>
    <t xml:space="preserve">We do not see their evaluations.  They are required in rule to have a plan for evaluating and recording student progress, but we do not see this evaluation.  </t>
  </si>
  <si>
    <t>2.3.1 States shall limit the number of students per class based on State student/teacher ratios for the classroom phase of driver education</t>
  </si>
  <si>
    <t>Yes. 30 to 1</t>
  </si>
  <si>
    <t>Chapter 9, Section 6, subsection 1 D (3)</t>
  </si>
  <si>
    <t>Beth Kohler &amp; DE Staff</t>
  </si>
  <si>
    <t xml:space="preserve">Yes. 15 square feet floor space per student, 24 square feet floor space per instructor. </t>
  </si>
  <si>
    <t>Chapter 9. Section 5, subsection 3 F (2) a) (i)</t>
  </si>
  <si>
    <t>Chapter 9. Section 5, subsection 3 F (2) a) (ii)</t>
  </si>
  <si>
    <t xml:space="preserve">seating and writing space for each student, adequate heat, lighting and ventilation, restroom readily assessible. Vision screening equipment or chart. Blackboard, whiteboard or other similar.    </t>
  </si>
  <si>
    <t>Chapter 9. Section 5, subsection 3 F (2) a) (ii-vi)</t>
  </si>
  <si>
    <t xml:space="preserve">It's a 30-1 student to instructor ratio.  They must be present in the classroom with the students, or if teaching virtually, they must have cameras and audio on.  They are not allowed to teach in the traditional classroom while students are also learning virtually.  We have had email communication with them regarding this policy when Covid first started.  That is when the virtual instruction started. This is an area that will need to be clearly defined in rule moving forward.  </t>
  </si>
  <si>
    <t xml:space="preserve">Question answered/ opportunity to clarify, especially with rise in online and hybrid learning. </t>
  </si>
  <si>
    <t>Chapter 9, §6, subsection 1.D. (3)</t>
  </si>
  <si>
    <t xml:space="preserve">question answered above. </t>
  </si>
  <si>
    <t>Chapter 9, Section 5, subsection 3 F (4-6)</t>
  </si>
  <si>
    <t>oulined in the reference</t>
  </si>
  <si>
    <t>reference is vague and not specific to the question. "(a)	Compliance with motor vehicle statutes. The vehicle must at all times be in compliance with the provisions of Title 29-A, the Maine Motor Vehicle Statutes."</t>
  </si>
  <si>
    <t xml:space="preserve">A vehicle used as a training vehicle must be maintained in safe mechanical condiation at all times.  (Must be registered and inspected) Insurance requirement is spelled out in rule and statute.  </t>
  </si>
  <si>
    <t>Title 29-A, §1354, subsection 3. B.</t>
  </si>
  <si>
    <t xml:space="preserve">Instructor must be present in the vehicle with his instrucor license in their possession.  </t>
  </si>
  <si>
    <t xml:space="preserve">Nothing in rule or statute. </t>
  </si>
  <si>
    <t>Question answered. Opportunity to provide more guidance to instructors/schools</t>
  </si>
  <si>
    <t>reference cited does not address question specifically. is there a policy, procedure, or other written declaration?</t>
  </si>
  <si>
    <t xml:space="preserve">See uploaded form.  That is the only info we have.  </t>
  </si>
  <si>
    <t xml:space="preserve">Question answered. Opportunity to be more prescriptive to ensure that vehciles are in proper working condition </t>
  </si>
  <si>
    <t>uploaded vehicle inspection form</t>
  </si>
  <si>
    <t xml:space="preserve">if answer above is supported, please address this question. </t>
  </si>
  <si>
    <t>question answered by default</t>
  </si>
  <si>
    <t xml:space="preserve">Beth Kohler &amp; DE Staff </t>
  </si>
  <si>
    <t xml:space="preserve">Instructor brake, signs and instructor mirror. </t>
  </si>
  <si>
    <t>Chapter 9, Section 5, subsection 3 F (4 &amp; 5)</t>
  </si>
  <si>
    <t>quesion answered</t>
  </si>
  <si>
    <t>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t>
  </si>
  <si>
    <t>is driving simulation specifically prohibited? if so, please provide reference</t>
  </si>
  <si>
    <t xml:space="preserve">Yes, it was removed from rule in 2015.  It was allowed in the previous rule.  </t>
  </si>
  <si>
    <t xml:space="preserve">question answered. Prohibited by absense of rule notation. </t>
  </si>
  <si>
    <t>Please answer the question</t>
  </si>
  <si>
    <t xml:space="preserve">Yes. There is nothing in rule or statute as far as requirements to use one.  </t>
  </si>
  <si>
    <t xml:space="preserve">Yes, Online How to Drive and DriversEd.com. How to Drive is 25 hours and DriverEd.com is 15 hours.  It is deducted from the course.  The How to Drive course exceeds our 30 hour requirement when blended with the traditional classroom instruction.  DriversEd.com is 15 hours online and 15 hours tradtional classroom.  </t>
  </si>
  <si>
    <t xml:space="preserve">See uploaded student record sheet.  </t>
  </si>
  <si>
    <t>Sorry, I'm not seeing reference to computer-based student learning as noted in the question on the record sheet</t>
  </si>
  <si>
    <t xml:space="preserve">See above </t>
  </si>
  <si>
    <t>See uploaded student record sheet</t>
  </si>
  <si>
    <t xml:space="preserve">student record sheet does not indicate computer-based learning or ratios. </t>
  </si>
  <si>
    <t xml:space="preserve">COVID-19 began these new processes.  The schools that chose to use this option, if they didn't know how to use it, learned to use it and taught their instructors.  No training by this agency. </t>
  </si>
  <si>
    <t>sounds like a new process for the state, no reference provided</t>
  </si>
  <si>
    <t xml:space="preserve">Yes, new process. </t>
  </si>
  <si>
    <t>See above</t>
  </si>
  <si>
    <t xml:space="preserve">It isn't required, but AAA Online How to Drive does. </t>
  </si>
  <si>
    <t>please clarify. assuming that the approved on-line curriculum has this built in. ??</t>
  </si>
  <si>
    <t xml:space="preserve">This is the first online course approved due to Covid.  During rule making next year, this will need to be addressed. </t>
  </si>
  <si>
    <t>question answered. Opportunity to address during the next rule making process</t>
  </si>
  <si>
    <t xml:space="preserve">No. We don't create the course, but would be discussed with the creator after our review, if it was difficult to maneuver through.  We cannot ensure all students have internet access. </t>
  </si>
  <si>
    <t>there isn't a rule/standard for this item</t>
  </si>
  <si>
    <t xml:space="preserve">No, again, this is new due to Covid. Rules need to address this in the future. </t>
  </si>
  <si>
    <t xml:space="preserve">AAA is in the process of updating their current version to include Maine specific info and correct some of the current "bugs" in the course offered at this time. </t>
  </si>
  <si>
    <t>program in process</t>
  </si>
  <si>
    <t xml:space="preserve">Must pass each section in order to proceed to the next. </t>
  </si>
  <si>
    <t xml:space="preserve">Not required, but AAA does reteach key aspects of the course during the online version and the predriving instruction is taught via Zoom or the traditional classroom prior to beginning the online course and then covered again at the beginning of the online course.  </t>
  </si>
  <si>
    <t>question answered. Opportunity to explore more specific language in Chapter 9</t>
  </si>
  <si>
    <t>They have 3 weeks to complete the online portion. This needs to be better defined to ensure the student has completed the btw online instruction prior to btw instruction in the vehicle and to ensure they do not exceed 180 minutes each day and not more than 10 hours each week.  (That is what is in rule now)</t>
  </si>
  <si>
    <t>25 HTD and 15 DriverEd.com</t>
  </si>
  <si>
    <t xml:space="preserve">We approve the course and they have to provide completion certificate prior to taking the final exam.  </t>
  </si>
  <si>
    <t xml:space="preserve">No. This will be addressed during rule making next year. </t>
  </si>
  <si>
    <t>BethKohler &amp; Kohler Staff</t>
  </si>
  <si>
    <t>Not full online, it has to be blended.</t>
  </si>
  <si>
    <t>Chapter 9, Section 2, subsection 13.</t>
  </si>
  <si>
    <t>reference cited is a definition of 'digital instruction'. please provide reference, such as a policy, procedure, or other written declaration to support response</t>
  </si>
  <si>
    <t>There isn't a policy, procedure or written declaration.  This was approved by the SOS during Covid and rulemaking will address it next year.</t>
  </si>
  <si>
    <t>reference cited is a definition of 'digital instruction'. please provide reference to support response</t>
  </si>
  <si>
    <t xml:space="preserve">No. Nothing more in rule at this time.  </t>
  </si>
  <si>
    <t xml:space="preserve">25 hours Online How to Drive </t>
  </si>
  <si>
    <t>reference cited is a curriculum. is there a reference, such as a policy, procdure or written declaration to reference? How would the state know if a commercial product meets criteria?</t>
  </si>
  <si>
    <t xml:space="preserve">No, nothing in rule or statute yet. </t>
  </si>
  <si>
    <t>AAA has tech support on their website</t>
  </si>
  <si>
    <t>it doesn't appear that the state has rules regarding this item. Please clarify</t>
  </si>
  <si>
    <t xml:space="preserve">The contact information is the school info they are registered with.  They cannot take an online course without being enrolled with a licensed school.  </t>
  </si>
  <si>
    <t>strength</t>
  </si>
  <si>
    <t xml:space="preserve">We provide a student record sheet with the course outline and timeline.  </t>
  </si>
  <si>
    <t>please provide reference such as policy, procedure, or other written declaration supporting repsonse specific to online delivery of driver education</t>
  </si>
  <si>
    <t xml:space="preserve">Nothing in rule or statute at this time. </t>
  </si>
  <si>
    <t xml:space="preserve">Chapter 9, section 6, subsection, 1. D. Nothing else besides this. </t>
  </si>
  <si>
    <t>in additon to this reference, the student record also reinforces parent involvement</t>
  </si>
  <si>
    <t xml:space="preserve">Yes, there is  a required 1.5 hour parent orientation. Instructors can monitor behind the scene. </t>
  </si>
  <si>
    <t>please provide policy, procedure, or written declaration supporting repsonse specific to online delivery of driver education</t>
  </si>
  <si>
    <t xml:space="preserve">Chapter 9, section 6, subsection 1. D.  Online has a 1.5 hour required orientation that can be used for the parental involvement. </t>
  </si>
  <si>
    <t>See student record sheet</t>
  </si>
  <si>
    <t xml:space="preserve">Not allowed in Maine. </t>
  </si>
  <si>
    <t>please provide reference supporting repsonse specific to online delivery of driver education</t>
  </si>
  <si>
    <t xml:space="preserve">Parent taught is not allowed in Maine. </t>
  </si>
  <si>
    <t>Beth &amp; DE Staff</t>
  </si>
  <si>
    <t xml:space="preserve">Please provide a policy, procedure, lesson plan, or other written declaration. </t>
  </si>
  <si>
    <t xml:space="preserve">Its the How to Drive curriculum.  I don't have anything in writing.  </t>
  </si>
  <si>
    <t>question answered.</t>
  </si>
  <si>
    <t>How to Drive</t>
  </si>
  <si>
    <t xml:space="preserve">For textbooks, it states newest version and can include one version older if material is still up to date. </t>
  </si>
  <si>
    <t>Chapter 9</t>
  </si>
  <si>
    <t xml:space="preserve">response does not address online curriculum. </t>
  </si>
  <si>
    <t xml:space="preserve">This is all new to us. This just began during Covid.  Needs to be addressed in rule.  </t>
  </si>
  <si>
    <t xml:space="preserve">please address </t>
  </si>
  <si>
    <t>unknown</t>
  </si>
  <si>
    <t xml:space="preserve">There is nothing in rule or statute pertaining to online driver education.  The only reference is digital instruction.  </t>
  </si>
  <si>
    <t xml:space="preserve">Quizzes, tests and interactive activities. </t>
  </si>
  <si>
    <t xml:space="preserve">They must pass our final exam.  Otherwise there is nothing in rule or statute regarding this.  </t>
  </si>
  <si>
    <t xml:space="preserve">Needs to be addressed during rulemaking next year. </t>
  </si>
  <si>
    <t xml:space="preserve">AAA had the reading level measured. 6-7 grade level. </t>
  </si>
  <si>
    <t>Unknown</t>
  </si>
  <si>
    <t>We have only approved two and the students must be registered with a licensed driving school who provides a blended course.  They provide the online course info when it's time to start that portion of the course.  We approve the course here, when a link is provided by a school to view the online course for approval.  AAA submitted the online How to Drive and another school uses DriversEd.com</t>
  </si>
  <si>
    <t xml:space="preserve">Please provide a policy, procedure, or other written declaration, adreesing program review/approval for use. </t>
  </si>
  <si>
    <t xml:space="preserve">We do not have one.  </t>
  </si>
  <si>
    <t>n/a</t>
  </si>
  <si>
    <t xml:space="preserve">In the two approved online courses, yes. </t>
  </si>
  <si>
    <t xml:space="preserve">A textbook is required, as well as a Maine Driver's License Manual. </t>
  </si>
  <si>
    <t xml:space="preserve">Schools provide a pick-up location.  </t>
  </si>
  <si>
    <t xml:space="preserve">Nothing in writing. </t>
  </si>
  <si>
    <t xml:space="preserve">question answered. Opportunity to provide clarification and direction to schools </t>
  </si>
  <si>
    <t xml:space="preserve">Zoom, etc, are taught by licensed driver education instructors.  Driving schools register students who would like to complete a blended course of online and traditional classroom. </t>
  </si>
  <si>
    <t xml:space="preserve">The driving school registers the students, provides orientation and pre driving instruction and relays info as to how to complete the online portion. Nothing in writing. If it's Zoom, please see uploaded student record sheet.  Zoom has to use the curriculum/textbook approved for traditional classroom.  I have also uploaded the AAA online student record sheet. </t>
  </si>
  <si>
    <t xml:space="preserve">Yes. For Zoom and other similar platforms.  </t>
  </si>
  <si>
    <t xml:space="preserve">All need to be addressed in rule and statute. </t>
  </si>
  <si>
    <t xml:space="preserve">Zoom is instructor led and AAA online course is instructor monitored behind the scene.  </t>
  </si>
  <si>
    <t>All need to be addressed in rule and statute.</t>
  </si>
  <si>
    <t>please address</t>
  </si>
  <si>
    <t xml:space="preserve">No training at this time and nothing addressed in rule at this time.  </t>
  </si>
  <si>
    <t xml:space="preserve">Zoom, Google meets, we require an invite to each session. </t>
  </si>
  <si>
    <t xml:space="preserve">Please provide a policy, procedure, written lesson plan, or other written declaration. </t>
  </si>
  <si>
    <t xml:space="preserve">There is nothing in rule or statute regarding online or Zoom/virtual instruction.  This will need to be addressed during rule making. </t>
  </si>
  <si>
    <t>same as above</t>
  </si>
  <si>
    <t>please respond if applicable</t>
  </si>
  <si>
    <t>Beth&amp; DE Staff</t>
  </si>
  <si>
    <t xml:space="preserve">For Zoom or similar platform, same as traditional classroom.  3 hours each day, not to exceed 10 hours in 7 days. </t>
  </si>
  <si>
    <t xml:space="preserve">Please see uploaded student record sheet and section in chapter 9.  Online will need to be addressed during rule making. </t>
  </si>
  <si>
    <t>Chapter 9, section 6, subsection 1. D 2 and 5</t>
  </si>
  <si>
    <t xml:space="preserve">Nothing in writing.  Only know this from viewing both courses during review and approval process. </t>
  </si>
  <si>
    <t>qustion answered</t>
  </si>
  <si>
    <t xml:space="preserve">Blended with classroom instruction to meet our 30 hour requirement. </t>
  </si>
  <si>
    <t xml:space="preserve">Not much in writing to cover this.  Any approved method of instruction is only defined by a student record sheet except for the section listed to the right.  </t>
  </si>
  <si>
    <t xml:space="preserve">Chapter 9, section 6, subsection 1. </t>
  </si>
  <si>
    <t xml:space="preserve">3 hours each session for Zoom is the maximum. </t>
  </si>
  <si>
    <t>nothing in rule or statute</t>
  </si>
  <si>
    <t>Textbooks, YouTubes, PP, Maine Motorist Handbook</t>
  </si>
  <si>
    <t xml:space="preserve">Compliance Inspectors monitor sessions </t>
  </si>
  <si>
    <t xml:space="preserve">After pre-driving instruction has been completed. 6-9 hours of pre driving instruction. </t>
  </si>
  <si>
    <t xml:space="preserve">The predriving instruction is completed via Zoom or traditional classroom prior to online course.  But after that, it is not defined so that the btw online portion is covered while they are attending btw instruction.  Needs to be covered during rule making. </t>
  </si>
  <si>
    <t>see uploaded student record sheet</t>
  </si>
  <si>
    <t xml:space="preserve">Compliance inspectors monitor sessions. </t>
  </si>
  <si>
    <t xml:space="preserve">Please provide policy, procedure, or other written declaration to support response. </t>
  </si>
  <si>
    <t xml:space="preserve">Title 29-A section 1354, subsection 6 D.  This pertains to all instruction.  Chapter 9, Section 7. </t>
  </si>
  <si>
    <t xml:space="preserve">We have a monitoring form used to determine if content is being covered.  </t>
  </si>
  <si>
    <t>Please add copy of the inspection form in Resource Library</t>
  </si>
  <si>
    <t>Will do today, 12/2. Done</t>
  </si>
  <si>
    <t xml:space="preserve">I'm not sure the inspection form addresses this point; possible that I am looking at the wrong form? </t>
  </si>
  <si>
    <t xml:space="preserve">Written and documented in database. </t>
  </si>
  <si>
    <t xml:space="preserve">See uploaded monitoring sheet.  </t>
  </si>
  <si>
    <t>what is the file name for this resource?</t>
  </si>
  <si>
    <t>No online testingfor final exam. Must be completed in the traditional classroom.</t>
  </si>
  <si>
    <t xml:space="preserve">Test questions are pulled from rules of the road from our drivers license manual, drug and alcohol pulled from drivers license manual, and remaining questions pulled from approved textbook.  Tests are delivered electronically via email to all schools.  </t>
  </si>
  <si>
    <t>is there a policy, procdure, or other written instructions for this piece?</t>
  </si>
  <si>
    <t xml:space="preserve">Periodically and hopefully monitor each instructor twice each year. </t>
  </si>
  <si>
    <t xml:space="preserve">In the first 6 months of being licensed and as many times each year thereafter. No specific number in rule or statute. </t>
  </si>
  <si>
    <t>Chapter 9, Section 4, subsection 7. D.</t>
  </si>
  <si>
    <t xml:space="preserve">Debrief, if possible at time of monitor.  Will provide written form if requested.  </t>
  </si>
  <si>
    <t xml:space="preserve">Student record sheet for final exam and btw.  Each school has their evaluation process.  </t>
  </si>
  <si>
    <t xml:space="preserve">We do not have a process for this.  Its in rule that the schools have a method of evaluating the student. </t>
  </si>
  <si>
    <t>Chapter 9, Section 6, subsection 1. D (8)</t>
  </si>
  <si>
    <t xml:space="preserve">The instructor discusses it with them.  </t>
  </si>
  <si>
    <t>Nothing in writing</t>
  </si>
  <si>
    <t xml:space="preserve">The instructor provides this info.  </t>
  </si>
  <si>
    <t xml:space="preserve">This is verified at the beginning of the course, and no online testing. </t>
  </si>
  <si>
    <t xml:space="preserve">Nothing in writing except the student must be 15 on the day the course begins so we require them to see proof of age. Birth certificate or passport. </t>
  </si>
  <si>
    <t>Chapter 9, section 6, subsection 1. D (14)</t>
  </si>
  <si>
    <t xml:space="preserve">Schools can provide surveys if they wish. </t>
  </si>
  <si>
    <t xml:space="preserve">NA to all </t>
  </si>
  <si>
    <t>question answered. Since digital instruction is allowed by the state, an opportunity is evident to address this section and set up guardrails to ensure quality education delivery</t>
  </si>
  <si>
    <t xml:space="preserve">We have to approve the course.  The online course is offered through a licensed driver education school only. </t>
  </si>
  <si>
    <t xml:space="preserve">We do honor a blended course of the AAA online course, which the students do on their own and it is not instructor led. Prior to the start of the online course, the students have to meet via zoom or traditional classroom for a 1.5 hour parent orientation and two 3 hour classes viz zoom or traditional classroom. 
Once the students finish the online course over a three week period, the meet in the traditional classroom to take their final exam. 
They are also doing their btw instruction while completing the online portion. </t>
  </si>
  <si>
    <t>This entire area, all the way to 2.4.5.n is applicable when a State allows for the delivery of the driver education course in an online format and the student is in a self-study or self-guided situation.  This section does not apply to a hybrid or instructor-led session through platforms such as Zoom or Google Meets.
From our earlier discussions and in the other areas of the Excel tool, it appears as if Maine has allowed part of the classroom portion of the driver education program to be delivered in a hybrid on-line format but only as instructor-led and NOT as a stand-alone application where the student guides themselves without an instructor involved.
If the program delivery is the hybrid model of in-person or face-to-face via online meeting software, then all of Section 2.4 is NA.
Can you confirm that Maine does NOT have an online program that is student guided?</t>
  </si>
  <si>
    <t xml:space="preserve">Must be a licensed school that is offering this with their blended course.  </t>
  </si>
  <si>
    <t xml:space="preserve">All licensed driver education schools are listed on our website.  </t>
  </si>
  <si>
    <t xml:space="preserve">By the school.  </t>
  </si>
  <si>
    <t xml:space="preserve">In rule, they are required to maintain records for two years and must be disposed of in a secure manner.  Must be kept in secure location. </t>
  </si>
  <si>
    <t>Chapter 9, section 5, subsection 4.A.  (3)</t>
  </si>
  <si>
    <t xml:space="preserve">Online providers are not allowed to provide instruction to Maine students unless working through or with a licensed driving school.  </t>
  </si>
  <si>
    <t xml:space="preserve">They must be a licensed school to offer an online portion of driver ed. </t>
  </si>
  <si>
    <t>Chapter 9, Section 5</t>
  </si>
  <si>
    <t xml:space="preserve">The licensed school only has a refund cancellation policy.  Online companies cannot be licensed here. </t>
  </si>
  <si>
    <t xml:space="preserve">We run criminal background and driving records upon instructor initial application and every two year renewal.  But this does not pertain to our approved online course.  (Online AAA How to Drive)  They can see the progress of students behind the scene.  As far as AAA, we do not have a rule or anything in statute pertaining to the online company. </t>
  </si>
  <si>
    <t xml:space="preserve">Birth certificate or passport at the beginning of the course in person or via zoom. </t>
  </si>
  <si>
    <t xml:space="preserve">Not verified.  They have log in info. </t>
  </si>
  <si>
    <t xml:space="preserve">All students provide proof of age at the beginning of the course.  We do not have a course that begins with online instruction only virtual/Zoom.  Nothing in writing except the student must be 15 years of age the day the course begins.  </t>
  </si>
  <si>
    <t xml:space="preserve">By a completion certificate.  </t>
  </si>
  <si>
    <t xml:space="preserve">Schools are required to complete a student record sheet for each student no matter which method of instruction is used.  </t>
  </si>
  <si>
    <t xml:space="preserve">By the ability proceed. </t>
  </si>
  <si>
    <t xml:space="preserve">If it's a blended with online, they can't proceed through the course without meeting the requirements of each unit.  They cannot print the certificate at the end, unless they have passed all units of the course.  </t>
  </si>
  <si>
    <t xml:space="preserve">online, by email and printable. </t>
  </si>
  <si>
    <t xml:space="preserve">For a blended online course, they receive an email at the end of the online portion, that is printed and provided to the school when they return to the traditional classroom to take their final written exam.  Once they successfully complete the exam and all btw instruction, the school issues a course completion certificate to them that also acts as a 60 day temporary learner's permit.  </t>
  </si>
  <si>
    <t xml:space="preserve">We do not have defined requirements in this area at this time.  </t>
  </si>
  <si>
    <t>Education / Training</t>
  </si>
  <si>
    <t xml:space="preserve">Chapter 9, Rule, §6, subsection 1 A-D sets rules for standardized curricula. The state employs use of the ADTSEA curriculua and an approved list list of textbooks were provided by letter from the Secretary of State, December 2016. </t>
  </si>
  <si>
    <t xml:space="preserve">2.1.2: While the approved curricula uses a variety of multimedia in various combinations, the State is not able to provide evidence of "written lesson plans for classroom, behind-the-wheel, observation time, simulation and driving ranges that include goals, objectives and otucomes for learning". Additionally, the State indicated that the following sub-components are not met: active learning/higher-order cirtical thinking skills, opportunity for learner reflection, and curricula that is culturally competent. </t>
  </si>
  <si>
    <t xml:space="preserve">2.1.3: The State's minimum instruction hours fall below the recommended 45/classroom, 10/behind the wheel, and 10/additional hours of instruction. </t>
  </si>
  <si>
    <t xml:space="preserve">2.1.4: Chapter 9, Rule, §6, subsection 1 A-D sets rules for classroom and behind-the-wheel time, however, the rules do not entirely meet the standards. For example, the state recommends that classroom lessons occur prior to behind-the-wheel, and some schools allow a great length of time between classroom and behind-the-wheel training to occur. The Standards recommend that instruction is "concurrent and integrated" classroom and behind-the-wheel, and not completed in fewer than 30-days. Additionally, the State allow for maximum classroom hours offered at 3-hours, where the Standards recommend no more than 2-hours per day. The State also allows students to drive no more than 2-hours per day, exceeding the Standards recommendation for a maximum of 1.5 hours per day. </t>
  </si>
  <si>
    <t xml:space="preserve">2.1.6: The State meets this standard, however there is opportunity to transition procedures and policy from 'historical knowledge' and 'how things have always been done' to a more formalized, policy or procedural document for carryover of duties and reference for the State. </t>
  </si>
  <si>
    <t xml:space="preserve">2.1.7: The State recognizes that there is no formal method of post-course driver education program evaluation that is to be conducted by either the student or parent/guardian.  Recommendation is to incorporate this Standard into the next round of Rule reveiw and revision. </t>
  </si>
  <si>
    <t>Student Evaluation</t>
  </si>
  <si>
    <t>Delivery Methods</t>
  </si>
  <si>
    <t>2.3.2 States shall require providers to make available seating and writing space for each student</t>
  </si>
  <si>
    <t>2.3.3 States shall stipulate that an instructor can only teach one classroom at a time</t>
  </si>
  <si>
    <t xml:space="preserve">The State clearly defines number of students per class, student/teacher ratios for optimum learning environment. </t>
  </si>
  <si>
    <t xml:space="preserve">The State clearly defines training vehicle requirements for compliance with state standards for student and instructor safety. </t>
  </si>
  <si>
    <t xml:space="preserve">2.3.3:  With increase in remote learning due to the pandemic, the State realizes that more definition and guidance should be issued with respect to in-person vs. remote learning, prohibiting instructors from teaching more than one 'classroom' at a time. </t>
  </si>
  <si>
    <t xml:space="preserve">2.3.5: The State does not specifically disallow driving ranges, however there are no rules for driving ranges for schools that wish to utilize as part of their program (except Class A Commercial). </t>
  </si>
  <si>
    <t xml:space="preserve">2.3.6: The approved curriculum includes computer-based indepndent learning, however, there are no rule or standards set that governs instructor trainng, process for state approval, or maximum time allowed per session. This is an opportunity to address during the next Rule review and revision, especially considering increased use of remote learning due to the pandemic. </t>
  </si>
  <si>
    <t xml:space="preserve">2.4: Incorporated in the State approved curriculum is online delivery of driver education, however the state does not provide guidance or rules that govern or define parameters by which online instruction may be delivered, standardized, evaluated, or designed.  </t>
  </si>
  <si>
    <t>Overall Progress</t>
  </si>
  <si>
    <t>Instructor Qualifications</t>
  </si>
  <si>
    <t>3.1 Prerequisites</t>
  </si>
  <si>
    <t>3.1.1</t>
  </si>
  <si>
    <t>3.1.1 States shall require the following prerequisites for instructor candidates receiving training. As recognized or determined by the State, each instructor candidate shall:</t>
  </si>
  <si>
    <t xml:space="preserve">What are the requirements for becoming an instructor?  </t>
  </si>
  <si>
    <t xml:space="preserve">21 years of age, 4 years licensed, etc. </t>
  </si>
  <si>
    <t>Chapter 9, Section 4,subsection 2 A-L, 3 A(1) and 4. Age is in Title 29-A, §1354, subsection 4. A.-F. (Rule was changed to 22 years of age with 6 years driving experience by the prior Senior Section Manager, but he never updated statute.)</t>
  </si>
  <si>
    <t>It seems like this problem of age requirements and driving experiecnes needs to be straighten out ASAP.  It would be good to put in the Resource Library a direct link to Maine Motor Vehicle Statutes Title 29-A.  I had to do a separate search to find it.  I am assuming that you are following what is in the statue.</t>
  </si>
  <si>
    <t>Yes, following statute.  Will be updated as soon as rulemaking is completed next year.  It has been this way since 2015! :(</t>
  </si>
  <si>
    <t xml:space="preserve">Thanks for the clarity.  </t>
  </si>
  <si>
    <t>3.1.1.a</t>
  </si>
  <si>
    <t xml:space="preserve">
How many years do you require your instructor candidates to possess a valid driver’s license?
</t>
  </si>
  <si>
    <t>4 years</t>
  </si>
  <si>
    <t>Title 29-A §1354, subsection 4.B</t>
  </si>
  <si>
    <t xml:space="preserve">Clarify the 4 or 6 years requirement. </t>
  </si>
  <si>
    <t xml:space="preserve">Have to adhere to the 4 years stated in statute.  It states 6 years in rule.  The rules prior to this 2015 version, stated 21 years of age and 4 years driving exp.  When they updated rule in 2015, they did not update statute at that time and have not since. </t>
  </si>
  <si>
    <t>3.1.1.b</t>
  </si>
  <si>
    <t>What are your state’s requirements for an instructor candidates driving record?</t>
  </si>
  <si>
    <t xml:space="preserve">Must not have been convicted for a moving criminal violations/suspensions in the past 6 years.  </t>
  </si>
  <si>
    <t>Title 29-A §1354, subsection 4.C and Chapter 9 Rules, §4, subsection 2. C &amp; E</t>
  </si>
  <si>
    <t>Information Provided.  Documented.</t>
  </si>
  <si>
    <t>Complete.</t>
  </si>
  <si>
    <t>3.1.1.c</t>
  </si>
  <si>
    <t xml:space="preserve">Are instructor candidates required to pass federal and state criminal background checks? </t>
  </si>
  <si>
    <t xml:space="preserve">Must pass state criminal background check upon initial and every 2 years at renewal.  Must pass federal upon initial and every 5 years. </t>
  </si>
  <si>
    <t xml:space="preserve">Title 29-A §1354, subsection 4. G-I.  Federal just went into effect 10/18/2021. </t>
  </si>
  <si>
    <t>Information Provided. Documented.</t>
  </si>
  <si>
    <t>3.1.1.d</t>
  </si>
  <si>
    <t xml:space="preserve">What health or physical requirements do you require your instructor candidates to meet? </t>
  </si>
  <si>
    <t xml:space="preserve">The person does not have any physical, emotional or mental impairment which would prevent driver licensure in accordance with Chapter 3, Rules Governing the Physical, Emotional and Mental Competence to Operate a Motor Vehicle. Any person under review for a reportable medical, physical, mental,or emotional condition may, at the Secretary of States discretion, be disqualified from possessing a driver education instructructor license until all medical requirements have been met. </t>
  </si>
  <si>
    <t>Chapter 9 Rules, §4, subsection 2. J.</t>
  </si>
  <si>
    <t>Appropriate document presented.</t>
  </si>
  <si>
    <t>3.1.1.e</t>
  </si>
  <si>
    <t>What minimum academic education do you require your instructor candidates to achieve?</t>
  </si>
  <si>
    <t xml:space="preserve">High school diploma or equivalency.  </t>
  </si>
  <si>
    <t>Chapter 9 Rules, §4, subsection 2. A. and Title 29-A §1354, subsection 4. A</t>
  </si>
  <si>
    <t>Documentation provided.</t>
  </si>
  <si>
    <t>3.1.1.f</t>
  </si>
  <si>
    <t>What is the minimum age requirement to become an instructor?</t>
  </si>
  <si>
    <t xml:space="preserve">21 years of age </t>
  </si>
  <si>
    <t>Title 29-A §1354, subsection 4.A</t>
  </si>
  <si>
    <t>Statue indicates age 21 while Rules indicate age 22.</t>
  </si>
  <si>
    <t>Information has been clarified.</t>
  </si>
  <si>
    <t>3.1.2</t>
  </si>
  <si>
    <t>3.1.2 States shall require instructor candidates to pass entry-level assessments to demonstrate their knowledge, skills, and attitudes for the safe operation of a motor vehicle to gain entry into the driver education instructor preparation program.</t>
  </si>
  <si>
    <t xml:space="preserve">How are instructors trained and certified?  </t>
  </si>
  <si>
    <t>Trained by schools who meet eligibility requirements and licensed by BMV.</t>
  </si>
  <si>
    <t xml:space="preserve">Chapter 9, Section 4,subsection 3 A(1) and 4. </t>
  </si>
  <si>
    <t xml:space="preserve">I do not see in the rules that instructors are trained by the driving schools.  The sections indicated refer to requirements of the courses offered.  </t>
  </si>
  <si>
    <t xml:space="preserve">In rule, it states it must be a Class A instructor.  Most school owners are Class A instructors and are the ones approved.  There is only one person who is approved that isn't a school owner.  </t>
  </si>
  <si>
    <t>Chapter 9, section 4, subsection 8</t>
  </si>
  <si>
    <t>3.1.2.a</t>
  </si>
  <si>
    <t>Are instructor candidates required to pass a basic driver knowledge test including state specific traffic laws?</t>
  </si>
  <si>
    <t>Chapter 9, Section 4, subsection 7 A</t>
  </si>
  <si>
    <t>3.1.2.b</t>
  </si>
  <si>
    <t xml:space="preserve">Are instructor candidates required to pass a basic driving skills assessment? </t>
  </si>
  <si>
    <t>No, discontinued due to staff being reclassed to Compliance Inspectors and no longer driver license examiner.</t>
  </si>
  <si>
    <t>State discontinued the driving skills test by the state.</t>
  </si>
  <si>
    <t xml:space="preserve">There is the opportunity to check the driving skills of each instructor candidate.  This could be accomplished by the instructor trainers evaluating the instructor candidates' driving during the peer teaching BTW. </t>
  </si>
  <si>
    <t>3.1.3</t>
  </si>
  <si>
    <t>Are programs to pre-screen an individual to determine if they are an acceptable candidate to enter the instructor preparation program required?</t>
  </si>
  <si>
    <t xml:space="preserve">Who trains the instructors?  </t>
  </si>
  <si>
    <t xml:space="preserve">No prescreening takes place and approved current instructors who meet eligiblity requirements train new instructors.  </t>
  </si>
  <si>
    <t xml:space="preserve">Chapter 9 Rules, §4, subsection 3. A. and subsection 8. </t>
  </si>
  <si>
    <t xml:space="preserve">Subsections 8 and 9 are appropritate document to cite.  It might have been good to list requirements of current instructors to train others, including
(1) must hold a bachelors degree, have held a valid Class A driver education instructor license for the preceding three years, and taught at least five complete driver education courses; or
(2)	The person must have held a valid Class A driver education instructor license for the preceding five years, and taught at least ten complete driver education courses; and
(3)	The person must not have violated any statute or rule governing driver education or any condition or restriction placed on any license issued pursuant to these rules for which administrative or other enforcement action was taken within the last five years; and
(4)	The person must complete an instructor preparation program as approved by the Secretary of State.  What process does one need to go through to complete an instructor (trainer) preparatoin program?  How/where is this done?
</t>
  </si>
  <si>
    <t xml:space="preserve">This is in rule, but the only piece being done is monitioring a portion of their first instructor course.  We approve their instructor training course prior to their teaching the course, but we never meet with the instructor prior to their first instructor course. </t>
  </si>
  <si>
    <t>Chapter 9, paragraph 4, subsection 2 describes many general requirements for those wanting to teach driver education.  Does the State pre-screen an individual to determine if they are acceptable.  If someone else does this, please indicate.</t>
  </si>
  <si>
    <t>Training</t>
  </si>
  <si>
    <t>3.2.1</t>
  </si>
  <si>
    <t>3.2.1 States shall require instructor candidates to successfully complete a course detailing classroom content, BTW lessons and State specific information from State approved driver education curricula. The instructor candidate shall demonstrate their kno</t>
  </si>
  <si>
    <t xml:space="preserve">Is the instructor candidate required to demonstrate their  comprehension of the foundations of novice driver education?  </t>
  </si>
  <si>
    <t xml:space="preserve">Yes, knowledge test and 6 months provisionally licensed while being evaluated by Compliance Inspectors. </t>
  </si>
  <si>
    <t>Chapter 9, Section 4, subsection 7 D</t>
  </si>
  <si>
    <t>It seems like there is no driver education instructor candidate knowledge test given on the foundations of novice driver education.  A rules of the road is not adequate enough.</t>
  </si>
  <si>
    <t xml:space="preserve">That is correct. The questions are pulled from the Maine Driver's License manual on roads of the road, drug and alcohol and from the approved textbook.  </t>
  </si>
  <si>
    <t>It is suggested that Instructor Candidate knowledge test contain more than the rules of the road, alcohol/drugs.  The driving school Class A course outlines showed many other items that should be tested and are also included in the national standards.</t>
  </si>
  <si>
    <t xml:space="preserve">See uploaded instructor test. </t>
  </si>
  <si>
    <t>3.2.1.a</t>
  </si>
  <si>
    <t>Is there a standardized driver education instructor-training curriculum?</t>
  </si>
  <si>
    <t xml:space="preserve">No, we do accept the use of NTDETAS, but not many use it.  They submit their curriculum for approval based on the course requirements in rule.  </t>
  </si>
  <si>
    <t>Chapter 9, Section 4, subsection 3A (1) and 4</t>
  </si>
  <si>
    <t>It would be helpful to see 2-3 copies of different curricula that have been approved by the State.</t>
  </si>
  <si>
    <t>Will do 12/2 or 12/3-completed 12/3</t>
  </si>
  <si>
    <t xml:space="preserve">Each driving school can get approval for the content of the classroom and BTW courses taught to the instructor candidates.  </t>
  </si>
  <si>
    <t xml:space="preserve">See uploaded class a and b instructor course info. </t>
  </si>
  <si>
    <t>3.2.1.b</t>
  </si>
  <si>
    <t>Is the instructor candidate required to demonstrate knowledge of the driver education curriculum content?</t>
  </si>
  <si>
    <t xml:space="preserve">Written test and evaluation/monitoring for 6 months. </t>
  </si>
  <si>
    <t>The knowledge test measures instructor candidate's know on traffic laws, safety, rules of the road, signs, and other driver responsibilities, not the content of the driver education curriculum.</t>
  </si>
  <si>
    <t xml:space="preserve">We have a portion of the questions from our knowledge test that come from the driver education approved textbook. </t>
  </si>
  <si>
    <t>Knowledge test needs to reflect broad spectrum of topics covered in driver education curriculum.</t>
  </si>
  <si>
    <t>3.2.1.c</t>
  </si>
  <si>
    <t>Is the instructor candidate required to recognize and explain the general nature of the foundations of novice driver education within the highway transportation system and the consequences of system failures?</t>
  </si>
  <si>
    <t>An important concept to include in the curriculum.</t>
  </si>
  <si>
    <t>3.2.1.d</t>
  </si>
  <si>
    <t>Is the instructor candidate required to explain and apply the principles of perception to risk management when operating a motor vehicle?</t>
  </si>
  <si>
    <t>No btw testing for new instructors.  They do have to complete 5 hours with the school that provides the instructor training.  It's basically a checklist we provide, but there isn't a pass/fail.</t>
  </si>
  <si>
    <t>See uploaded doc "Class A" last page, btw log</t>
  </si>
  <si>
    <t>It is in "Class B" file.</t>
  </si>
  <si>
    <t>The Class A and Class B courses must teach these concepts.</t>
  </si>
  <si>
    <t>3.2.1.e</t>
  </si>
  <si>
    <t>Is the instructor candidate required to explain and apply the techniques for managing risk when operating a motor vehicle over pre-selected on and off-street activities?</t>
  </si>
  <si>
    <t>3.2.1.f</t>
  </si>
  <si>
    <t xml:space="preserve">Is the instructor candidate required to recognize and identify physical, social, and psychological influences that can affect motor vehicle operator performance? </t>
  </si>
  <si>
    <t>3.2.1.g</t>
  </si>
  <si>
    <t xml:space="preserve">Is the instructor candidate required to Identify current and emerging vehicle technologies? </t>
  </si>
  <si>
    <t>3.2.1.h</t>
  </si>
  <si>
    <t>Is the instructor candidate required to demonstrate concepts and generalizations that enable one to make objective decisions?</t>
  </si>
  <si>
    <t>More details needed.</t>
  </si>
  <si>
    <t>We should have answered no initially,   because we cannot give you a situation where this occurs outside of peer teaching.</t>
  </si>
  <si>
    <t>3.2.1.i</t>
  </si>
  <si>
    <t>Is the instructor candidate required to identify and support additional skills practice with parents/guardians/mentors?</t>
  </si>
  <si>
    <t xml:space="preserve">No btw testing for new instructors.  They do have to complete 5 hours with the school that provides the instructor training.  </t>
  </si>
  <si>
    <t xml:space="preserve">This standard related to the instructor candidate being able to identify ways of showing/discussing with parents/guardians/mentors. </t>
  </si>
  <si>
    <t xml:space="preserve">No. Our course content does not clearing define what should be addressed in this situation. </t>
  </si>
  <si>
    <t>3.2.1.j</t>
  </si>
  <si>
    <t>Is the instructor candidate required to identify laws, rules, and regulations that govern the smooth movement of traffic?</t>
  </si>
  <si>
    <t>It would be nice to cite references in Chapter 9 and/or Title 29-A, §1354</t>
  </si>
  <si>
    <t xml:space="preserve">This is not clearly defined in our required course content.  </t>
  </si>
  <si>
    <t>The Class A and Class B courses must teach these concepts.   In some of the driving schools' course outlines it indicates that such is being presented.</t>
  </si>
  <si>
    <t>3.2.1.k</t>
  </si>
  <si>
    <t>Is the instructor candidate required to identify and support rules and regulations governing a State’s GDL program and licensing tests?</t>
  </si>
  <si>
    <t>Our Instructor Test</t>
  </si>
  <si>
    <t>It would be helpful to see documentation on this requirement and a copy of the instructor test.</t>
  </si>
  <si>
    <t>This is not clearly defined in our required course content.  Will upload inst test 12/3. Completed 12/3</t>
  </si>
  <si>
    <t>The Class A and Class B courses must teach these concepts.  In some of the driving schools' course outlines it indicates that such is being presented.</t>
  </si>
  <si>
    <t>3.2.1.l</t>
  </si>
  <si>
    <t>Is the instructor candidate required to demonstrate comprehension of administrative rules?</t>
  </si>
  <si>
    <t>This is not clearly defined in our required course content. Will upload inst test 12/3. Completed 12/3</t>
  </si>
  <si>
    <t>3.2.2</t>
  </si>
  <si>
    <t xml:space="preserve">3.2.2 States shall require instructor candidates to successfully complete a course in teaching and learning theories (e.g., The Teaching Task). See Attachment D for the Model Training Materials as an example of the teaching task. The instructor candidate </t>
  </si>
  <si>
    <t>3.2.2.a</t>
  </si>
  <si>
    <t xml:space="preserve">Does your teaching and learning theory course describe the history of driver education? </t>
  </si>
  <si>
    <t xml:space="preserve">Beth &amp; DE Staff for all </t>
  </si>
  <si>
    <t>See 2 uploaded docs "Class A"</t>
  </si>
  <si>
    <t>Spending some 30 minutes or so on the history of driver education in the USA would help the instructor candidates understand the field's back ground.</t>
  </si>
  <si>
    <t>3.2.2.b</t>
  </si>
  <si>
    <t>Does your teaching and learning theory course describe and demonstrate the fundamental concepts of learning?</t>
  </si>
  <si>
    <t xml:space="preserve">It is required, but with instructors/school owners providing the training and poor quality of instructors since this change, we are afraid they are not providing all of the required training.  </t>
  </si>
  <si>
    <t>It would be helpful to see 2-3 different course descriptions and outlilnes on the learning theory courses that are taught to instructor candidates in driving schools.   This comment also applies to many of the comments/questoins that follow.  In the one folder, the State provides three different brief course outlines including "Class A Introductory Course," "Class A Basic Driving Instructor Course," and "Class B Instructor Preparation Course Criteria."  From what I can see the first Class A course has a total of 90 hours of instruction and the Class B course has 8 hours.  I do not see any huor requirement for the Class A Basic Driving Instructor Course.  Are all three courses required.  Are the three courses listed the prescribed courses with the prescribed oiutlines?</t>
  </si>
  <si>
    <t>Both Class A instructor courses are options for the instructor course for Class A instructors.  Both Class A courses require 90 hours of instruction, but The Class A Instructor course includes a portion of observation time where the candidate observes the instructor teaching 25 hours of an actual driver ed course and 10 hours btw observing a student driving while the instructor is teaching.  The instructor/school can choose which option they want to provide.</t>
  </si>
  <si>
    <t>Thanks for the clarification.  I still do not see much evidence that teaching/learning theories are taught in the instructor preparation courses, either as a stand alone section/class or within the Class A and Class B courses.</t>
  </si>
  <si>
    <t>3.2.2.c</t>
  </si>
  <si>
    <t>Does your teaching and learning theory course describe and demonstrate the fundamental concepts of teaching?</t>
  </si>
  <si>
    <t>Same as above</t>
  </si>
  <si>
    <t xml:space="preserve">It would be helpful to see 2-3 different course descriptions and outlilnes on the learning theory courses that are taught to instructor candidates in driving schools. </t>
  </si>
  <si>
    <t>Will upload 12/3-Done</t>
  </si>
  <si>
    <t>I still do not see much evidence that teaching/learning theories are taught in the instructor preparation courses, either as a stand alone section/class or within the Class A and Class B courses.</t>
  </si>
  <si>
    <t>Uploaded course descriptions</t>
  </si>
  <si>
    <t>3.2.2.d</t>
  </si>
  <si>
    <t>Does your teaching and learning theory course demonstrate how to use lesson plans and curricula?</t>
  </si>
  <si>
    <t xml:space="preserve">It would be helpful to see 2-3 different course descriptions and outlilnes on the learning theory courses that are taught to instructor candidates in driving schools.  </t>
  </si>
  <si>
    <t>3.2.2.e</t>
  </si>
  <si>
    <t>Does your teaching and learning theory course demonstrate how to use effective questioning techniques?</t>
  </si>
  <si>
    <t>Done</t>
  </si>
  <si>
    <t>I do not see this reflected in the instructor course outlines.</t>
  </si>
  <si>
    <t>3.2.2.f</t>
  </si>
  <si>
    <t>Does your teaching and learning theory course describe and demonstrate professional responsibilities and accountability of the driver education instructor?</t>
  </si>
  <si>
    <t>It would be helpful to see 2-3 different course descriptions and outlilnes on the learning theory courses that are taught to instructor candidates in driving schools.</t>
  </si>
  <si>
    <t>Evidence presented and documented.</t>
  </si>
  <si>
    <t>3.2.2.g</t>
  </si>
  <si>
    <t>Does your teaching and learning theory course describe and abide by sexual harassment policies?</t>
  </si>
  <si>
    <t>3.2.2.h</t>
  </si>
  <si>
    <t xml:space="preserve">
Does your teaching and learning theory course describe the importance of liability protection?
</t>
  </si>
  <si>
    <t>Not shown in the instructor course outlines.</t>
  </si>
  <si>
    <t>3.2.2.i</t>
  </si>
  <si>
    <t>Does your teaching and learning theory course describe and demonstrate the process for preparing to teach?</t>
  </si>
  <si>
    <t>3.2.2.j</t>
  </si>
  <si>
    <t>Does your teaching and learning theory course describe and demonstrate techniques for classroom management?</t>
  </si>
  <si>
    <t>Course outlines reflect this happening.</t>
  </si>
  <si>
    <t>3.2.2.k</t>
  </si>
  <si>
    <t>Does your teaching and learning theory course describe and demonstrate techniques for student assessment and evaluation?</t>
  </si>
  <si>
    <t>Information shown in one or more instructor course outlines.</t>
  </si>
  <si>
    <t>3.2.2.l</t>
  </si>
  <si>
    <t>Does your teaching and learning theory course describe the process for coordination between classroom and behind-the-wheel instruction?</t>
  </si>
  <si>
    <t>Reflected in some of the instructor course outlines.</t>
  </si>
  <si>
    <t>3.2.2.m</t>
  </si>
  <si>
    <t>Does your teaching and learning theory course describe how to and the need for additional training to conduct online and virtual classroom driver education?</t>
  </si>
  <si>
    <t>This is reflected in at least one of the instructor course outlines.</t>
  </si>
  <si>
    <t>3.2.2.n</t>
  </si>
  <si>
    <t>Does your teaching and learning theory course describe how to and the need for additional training to address special needs driver education students?</t>
  </si>
  <si>
    <t>3.2.2.o</t>
  </si>
  <si>
    <t>Does your teaching and learning theory course describe and demonstrate how to use lesson plans for in-vehicle instruction?</t>
  </si>
  <si>
    <t xml:space="preserve">Done </t>
  </si>
  <si>
    <t>3.2.2.p</t>
  </si>
  <si>
    <t>Does your teaching and learning theory course describe and demonstrate how to manage the mobile classroom?</t>
  </si>
  <si>
    <t>Okay.</t>
  </si>
  <si>
    <t>3.2.2.q</t>
  </si>
  <si>
    <t>Does your teaching and learning theory course describe and demonstrate in-vehicle teaching techniques including coaching and correction?</t>
  </si>
  <si>
    <t>3.2.2.r</t>
  </si>
  <si>
    <t>Does your teaching and learning theory course describe and demonstrate how to evaluate and provide feedback to the student driver and observers?</t>
  </si>
  <si>
    <t>3.2.2.s</t>
  </si>
  <si>
    <t>Does your teaching and learning theory course describe and demonstrate techniques for teaching?</t>
  </si>
  <si>
    <t>3.2.2.t</t>
  </si>
  <si>
    <t>Does your teaching and learning theory course describe and demonstrate how to manage and take control of the vehicle during in vehicle instruction?</t>
  </si>
  <si>
    <t>3.2.2.u</t>
  </si>
  <si>
    <t>Does your teaching and learning theory course describe what to do in an emergency or collision?</t>
  </si>
  <si>
    <t>3.2.2.v</t>
  </si>
  <si>
    <t>Does your teaching and learning theory course describe the role and use of on-board technologies for in-vehicle instruction?</t>
  </si>
  <si>
    <t>3.2.2.w</t>
  </si>
  <si>
    <t>Does your teaching and learning theory course describe how to and the need for additional training to conduct simulation and driving range instruction?</t>
  </si>
  <si>
    <t>Not allowed</t>
  </si>
  <si>
    <t>Okay</t>
  </si>
  <si>
    <t>Not used in the State of Maine.</t>
  </si>
  <si>
    <t>3.2.2.x</t>
  </si>
  <si>
    <t>Does your teaching and learning theory course demonstrate the skills necessary to develop partnerships and communicate with parents/mentors/guardians and state officials?</t>
  </si>
  <si>
    <t xml:space="preserve">No </t>
  </si>
  <si>
    <t>I do not see this reflected in the instrutor course outlines.</t>
  </si>
  <si>
    <t>3.2.2.y</t>
  </si>
  <si>
    <t>Does your teaching and learning theory course identify how to locate and describe jurisdictional laws, rules, policies and procedures related to vehicle operation and driver education?</t>
  </si>
  <si>
    <t>It seems to be taught, but not in learning theories class?</t>
  </si>
  <si>
    <t xml:space="preserve">This isn't in writing, but expected that each new candidate is taught how to find information in statute to answer student questions. Needs to be defined clearly during rule making next year.  </t>
  </si>
  <si>
    <t>State is working on clearly defining this in new rule making.</t>
  </si>
  <si>
    <t>3.2.3</t>
  </si>
  <si>
    <t>3.2.3 States shall require instructor candidates to successfully deliver a series of practice teaching assignments during the instructor training course, including both classroom and BTW lessons. The instructor candidate must demonstrate:</t>
  </si>
  <si>
    <t>3.2.3.a</t>
  </si>
  <si>
    <t>Does your instructor training program deliver a series of practice teaching assignments that demonstrate how to utilize and adapt classroom lesson plans and deliver classroom presentations?</t>
  </si>
  <si>
    <t>It would be helpful to see 2-3 different course descriptions and outlilnes on the classroom and BTW courses that are taught to instructor candidates in driving schools.   I am assuming the the two Class A classes and Class B classes are a basic outline by the State of Maine.</t>
  </si>
  <si>
    <t xml:space="preserve">That is correct and we will upload a Class A and B.   Done </t>
  </si>
  <si>
    <t>Some of the Instructor course outlines reflect that this is done in some of the instructor candidate courses.</t>
  </si>
  <si>
    <t>3.2.3.b</t>
  </si>
  <si>
    <t>Does your instructor training program deliver a series of practice teaching assignments that demonstrate how to utilize and adapt lesson plans to deliver behind-the-wheel lessons, utilizing coaching techniques for in-vehicle instruction?</t>
  </si>
  <si>
    <t>It would be helpful to see 2-3 different course descriptions and outlilnes on the classroom and BTW courses that are taught to instructor candidates in driving schools.  I am assuming the the two Class A classes and Class B classes are a basic outline by the State of Maine.</t>
  </si>
  <si>
    <t>Does your instructor training program deliver a series of practice teaching assignments that demonstrate how to utilize standards of driver performance?</t>
  </si>
  <si>
    <t>Does your instructor training program deliver a series of practice teaching assignments that demonstrate a variety of coaching techniques for in-vehicle instruction, and deliver BTW lessons?</t>
  </si>
  <si>
    <t>3.2.3.c</t>
  </si>
  <si>
    <t>Does your instructor training program deliver a series of practice teaching assignments that demonstrate how to influence learning and habit development?</t>
  </si>
  <si>
    <t>3.2.3.d</t>
  </si>
  <si>
    <t>Does your instructor training program deliver a series of practice teaching assignments that demonstrate how to assess student performance?</t>
  </si>
  <si>
    <t>This may be done in the instructor candidates, but I do not see such in the classroom course outlines.  It is reflected in the BTW course outlines.</t>
  </si>
  <si>
    <t>3.2.3.e</t>
  </si>
  <si>
    <t>Does your instructor training program deliver a series of practice teaching assignments that demonstrate how to assist the learner to apply concepts from classroom and BTW instruction?</t>
  </si>
  <si>
    <t>3.2.3.f</t>
  </si>
  <si>
    <t>Does your instructor training program deliver a series of practice teaching assignments that demonstrate knowledge of risk management principles in all driving situations?</t>
  </si>
  <si>
    <t>3.2.3.g</t>
  </si>
  <si>
    <t>Does your instructor training program deliver a series of practice teaching assignments that demonstrate risk assessment procedures and provide timely intervention for in-vehicle instruction?</t>
  </si>
  <si>
    <t>It would be helpful to see 2-3 different course descriptions and outlilnes on the classroom and BTW courses that are taught to instructor candidates in driving schools. I am assuming the the two Class A classes and Class B classes are basic outlines by the State of Maine.</t>
  </si>
  <si>
    <t>3.2.3.h</t>
  </si>
  <si>
    <t>Does your instructor training program deliver a series of practice teaching assignments that demonstrate how to conduct computer assisted, online, simulation based and range exercise instruction (if applicable)?</t>
  </si>
  <si>
    <t xml:space="preserve">Some are incorporating this since Covid allowed online and Zoom instruction.  No simulation or range. </t>
  </si>
  <si>
    <t>Question answered.  No documentation needed.</t>
  </si>
  <si>
    <t>3.2.3.i</t>
  </si>
  <si>
    <t>Does your instructor training program deliver a series of practice teaching assignments that demonstrate how to assess the course?</t>
  </si>
  <si>
    <t>I do not see this shown in the course outlines.</t>
  </si>
  <si>
    <t>3.2.3.j</t>
  </si>
  <si>
    <t>Does your instructor training program deliver a series of practice teaching assignments that demonstrate how to schedule and grade?</t>
  </si>
  <si>
    <t>It would be helpful to see 2-3 different course descriptions and outlilnes on the classroom and BTW courses that are taught to instructor candidates in driving schools.   I am assuming the the two Class A classes and Class B classes are a basic outlilne by the State of Maine.</t>
  </si>
  <si>
    <t>I do not see this being completed in the instructor course outlines.</t>
  </si>
  <si>
    <t>Student Teaching/Practicum</t>
  </si>
  <si>
    <t>3.3.1</t>
  </si>
  <si>
    <t>3.3.1 States shall require instructor candidates to teach with an experienced mentor or complete a student teaching practicum, to deliver course content (both classroom and BTW) during a regularly scheduled driver education course to novice students while</t>
  </si>
  <si>
    <t>Does your instructor training course require instructor candidates to teach with an experienced mentor or complete a student teaching practicum?</t>
  </si>
  <si>
    <t xml:space="preserve">No, we evaluate them for the first 6 months after licensed, in the classroom and btw. </t>
  </si>
  <si>
    <t>Is there a situation where the person doing the introductory course in driver education instruction woud mentor the instructor candidate after the introductory course has been completed?</t>
  </si>
  <si>
    <t xml:space="preserve">There is a 30 day period, once they have completed the instructor course and submitted all required docs and fees to our office, they can teach under the direct supervision of a Class A instructor. </t>
  </si>
  <si>
    <t>So noted.   They may teach under direct supervision of a Class A instructor, but it is not requireed.</t>
  </si>
  <si>
    <t>Chapter 9, section 4, subsection 3. A (1)</t>
  </si>
  <si>
    <t>Exit Assessment</t>
  </si>
  <si>
    <t>3.4.1</t>
  </si>
  <si>
    <t>3.4.1 States shall require the driver education instructor candidate to pass exit assessments, beyond the state driver licensing test, to demonstrate their knowledge, skills and attitudes for the operation of a motor vehicle to successfully complete the d</t>
  </si>
  <si>
    <t>3.4.1.a</t>
  </si>
  <si>
    <t xml:space="preserve">Are instructor candidates required to pass an advanced exit level driver knowledge test? </t>
  </si>
  <si>
    <t xml:space="preserve">Schools approved to teach the course do not test the candidate.  </t>
  </si>
  <si>
    <t>No exit formal or infolrmal testing of instructor candidate's driving knowledge.</t>
  </si>
  <si>
    <t>No testing of instructor candidates.</t>
  </si>
  <si>
    <t>3.4.1.b</t>
  </si>
  <si>
    <t xml:space="preserve">Are  instructor candidates required to pass an advanced exit level instructor knowledge test? </t>
  </si>
  <si>
    <t xml:space="preserve">No.  They must pass our instructor knowledge test prior to licensure. </t>
  </si>
  <si>
    <t>No exit testing of instructor candidate's linstructor knowledge.</t>
  </si>
  <si>
    <t>3.4.1.c</t>
  </si>
  <si>
    <t xml:space="preserve">Are instructor candidates required to pass an advanced exit level in-vehicle teaching skills assessment? </t>
  </si>
  <si>
    <t>No advanced exit level in-vehicle teaching skills assessment made.</t>
  </si>
  <si>
    <t>Ongoing Training and Recertification</t>
  </si>
  <si>
    <t>3.5.1</t>
  </si>
  <si>
    <t>3.5.1 States shall require instructors to receive regular continuing education and professional development, as approved by the State</t>
  </si>
  <si>
    <t>Are instructor candidates required to receive regular continuing education and professional development?</t>
  </si>
  <si>
    <t xml:space="preserve">Yes, 16 hours of continued education every two years.  </t>
  </si>
  <si>
    <t>Chapter 9, Section 4, subsection 6 A</t>
  </si>
  <si>
    <t>Documented.</t>
  </si>
  <si>
    <t xml:space="preserve">Are there professional development requirements for instructors and instructor trainers?  </t>
  </si>
  <si>
    <t>Yes for driver education instructors and no for driver education instructor trainers?</t>
  </si>
  <si>
    <t xml:space="preserve">The instructor trainer has to be an instructor so there would be for their instructor license requirements.  Nothing additional as an instructor trainer.  </t>
  </si>
  <si>
    <t xml:space="preserve">How many instructors are currently involved in the driver education program?  </t>
  </si>
  <si>
    <t>Approximately 350</t>
  </si>
  <si>
    <t>Is there a resource to show the number?</t>
  </si>
  <si>
    <t xml:space="preserve">Our database reflects this information.  </t>
  </si>
  <si>
    <t>3.5.2</t>
  </si>
  <si>
    <t>3.5.2 States shall require a regular driving record review for instructors</t>
  </si>
  <si>
    <t>Is a regular driving record review required for instructors?</t>
  </si>
  <si>
    <t xml:space="preserve">Upon initial and renewal application.  </t>
  </si>
  <si>
    <t xml:space="preserve">Title 29-A Section 1354, subsection 4. C &amp; D. Chapter 9, §4, subsection 2. B-E. </t>
  </si>
  <si>
    <t>Over the last three years how many instructors and instructors’ trainers have been decertified?</t>
  </si>
  <si>
    <t xml:space="preserve">5.  1 was disqualified during their 6 month evaluation period, and 4 were disqualified due to criminal violations. </t>
  </si>
  <si>
    <t>Is there a resource to show the numbers.</t>
  </si>
  <si>
    <t xml:space="preserve">Our database reflects this information. </t>
  </si>
  <si>
    <t>3.5.3</t>
  </si>
  <si>
    <t>3.5.3 States shall require instructors to pass periodic Federal and State criminal background checks</t>
  </si>
  <si>
    <t>Are instructors required to pass periodic federal and state criminal background checks?</t>
  </si>
  <si>
    <t xml:space="preserve">Yes, initial and every renewal.  State criminal background check and fingerprinting on inital app and every 5 years. </t>
  </si>
  <si>
    <t>Title 29-A Section 1354, subsection 4. G-I.</t>
  </si>
  <si>
    <t>Documented</t>
  </si>
  <si>
    <t>What actions are taken if instructors are not meeting standards?</t>
  </si>
  <si>
    <t xml:space="preserve">If it's upon initial application, they won't be  licensed and have a right to a hearing.  If renewal, they won't be renewed, but have a right to a hearing. </t>
  </si>
  <si>
    <t>Title 29-A Section 1354, subsection 8.</t>
  </si>
  <si>
    <t>3.5.4</t>
  </si>
  <si>
    <t>3.5.4 State should require instructor candidates to successfully complete other pre or post courses/requirements as prescribed by the State, such as a course in first aid/CPR and automated external defibrillators (AED)</t>
  </si>
  <si>
    <t>3.6 Instructor Training</t>
  </si>
  <si>
    <t>No response provided</t>
  </si>
  <si>
    <t xml:space="preserve">Yes, must complete instructor training, first aid, driving dynamics and provide proof of graduation.  </t>
  </si>
  <si>
    <t>Stated in Chapter 9, section 4, subsection 2 H.</t>
  </si>
  <si>
    <t>3.6.1</t>
  </si>
  <si>
    <t>3.6.1 Do you meet the specifications in Attachment C Five Stages for Instructor Training?</t>
  </si>
  <si>
    <t xml:space="preserve">Not being used. </t>
  </si>
  <si>
    <t>3.6.2</t>
  </si>
  <si>
    <t>3.6.2 Do you use the ANSTSE model instructor training curriculum for the teaching task?</t>
  </si>
  <si>
    <t xml:space="preserve">No. It is approved for use and two of the 10 approved instructors use it.  The others have submitted their own for approval.  </t>
  </si>
  <si>
    <t>20% of the schools are using such.</t>
  </si>
  <si>
    <t xml:space="preserve">Prerequisites for instructor candidates include state identification background and criminal history checks initially and every five years, clean and acceptable driving record, a valid driver license, completed a first aid course, complete driving dynamics or defensive driving course, meet health requirements, and be at least 21 years of age and at least four years of driving experience.    </t>
  </si>
  <si>
    <t>The State requires instructor candidates to pass a knowledge test of rules of the road.</t>
  </si>
  <si>
    <t>State should re-implement requiring instructor candidates passing a basic driving skills assessment.</t>
  </si>
  <si>
    <t>It seems like the State is wanting to move towards a common standard and curriculum in regards to instructor training and curriculum.</t>
  </si>
  <si>
    <t>The State seems like it wants to add to the instructor candidate courses more information on developing lesson plans, managing and taking control of vehicle during BTW and an emergency, devleoping partnerships and communicate with parents/mentors/guardians and state officials, influencing learning/habit development, demonstrating a variety of coach techniques for BTW, assessing student performance, assisting the learner with applying concepts from the classroom and BTW, improving knowledge of risk management principles and applying them, assessing the driver education course, and scheduling and grading a driver education course.</t>
  </si>
  <si>
    <t>The instructor candidate courses reviewed had sufficient time allotted for classroom peer teaching on topics which are part of the driver education curriculum.</t>
  </si>
  <si>
    <t>The instructor candidate courses reviewed had sufficient time allotted for peer teaching BTW on topics which are part of the driver education curriculum.</t>
  </si>
  <si>
    <t>Instructor candidate training is conducted by each of the 10 driving schools in Maine for their own instructor candidates.  From the instructor course outlines that were reviewed, the Class A courses (classroom instruction) are 90 hours and the Class B courses (BTW instruction) are 8-10 hours.  All instructor training courses have to be approved by the State.</t>
  </si>
  <si>
    <t>The driver education instructor exam needs to put an additional emphasis on perception/judgment/decision making/evaluation content.</t>
  </si>
  <si>
    <t xml:space="preserve">The State needs to develop, approve, and have all instructor candidates complete a course in teaching/learning theories.   </t>
  </si>
  <si>
    <t>There is opportunity for teaching classroom and BTW under direct supervision of Class A driving instructor.</t>
  </si>
  <si>
    <t>Instructor candidates completing the Class A course (Classroom) and Class B (BTW) may provide the appropriate instruction for up to 30 days under the direct supervision of a Class A driving instructor who has been licensed as such for at least five years.   This does not seem to be a requirement.  Require all instructor candidates to teach with an Class A and Class B instructor to deliver both classroom and BTW course content during a regularly scheduled driver education course to novice students where the instructor candidate being supervised and evaluated as per Instructor Qualification Standard 3.3.3.</t>
  </si>
  <si>
    <t>The State is planning on developing and implementing an advanced exit level, in-vehicle teaching skills assessment.</t>
  </si>
  <si>
    <t xml:space="preserve">A driver knowledge test is given at the end of the driver education instructor preparation program.  The emphasis is on the Maine rules of the road, alcohol, and roadway signs.  </t>
  </si>
  <si>
    <t xml:space="preserve">Revise the Secretary of State's instructor knowledge test to include assessment of the driver education instructor’s knowledge of Maine driver education administrative rules and regulations, instructor and program responsibilities, classroom and BTW teaching theories, classroom resources, in-vehicle equipment, assessment requirements for both classroom and BTW, record keeping requirements, etc.  </t>
  </si>
  <si>
    <t>Include questions on the instructor knowledge test on the skills and practice of teaching and learning in driver education.</t>
  </si>
  <si>
    <t xml:space="preserve">Develop and implement an in-vehicle teaching skills assessment utilized at the end of the two-year driver education provisional certification to ensure a minimum level of proficiency in teaching driver education BTW. </t>
  </si>
  <si>
    <t xml:space="preserve">Add questions to the instructor knowledge test on perception, judgment, decision making, and evaluation in driving situations to the questions already in the test on Maine rules of the road, alcohol and driving, and traffic signs. </t>
  </si>
  <si>
    <t>The driver education unit has plans to clarified the minimum age requirement and driving experiences needed by an instructor candidate applicant.  During the law indicates 21 years of age and four years of driving experience, while the Rule Governing Driver Education materials indicates 22 years of age and six years of driving experiences.  They want to get law changed to 22 years of age and six years of driving experiences.</t>
  </si>
  <si>
    <t>The provision of a minimum of sixteen hours of continuing education every two years following the issuance of the initial driver education instructor license.</t>
  </si>
  <si>
    <t>Other related course requirements are in the rules/regulations and are met and include first aid and dynamics or defensive driving courses.</t>
  </si>
  <si>
    <t>The State uses state and federal criminal history record information for screening new and current driver education instructors.</t>
  </si>
  <si>
    <t>The State is considering bringing all of the driver education teacher preparation training to the State level which would help in the different ways that the courses are taught now.</t>
  </si>
  <si>
    <t xml:space="preserve">The State is planning on using the ANSTE Model Driver Education Training Materials for all instructor training courses.  </t>
  </si>
  <si>
    <t xml:space="preserve">Two of the ten driving schools are using the ANSTE Model Driver Education Training Materials for instructor training courses.  </t>
  </si>
  <si>
    <t>Require all instructor training programs to meet the Novice Teen Driver Education and Training Administrative Standards (NTDETAS) Section 3 and utilize the ANSTSE Model Teacher Training Materials.</t>
  </si>
  <si>
    <t>Coordination with Driver Licensing</t>
  </si>
  <si>
    <t>Communication Between the State Driver Education Agency/Agencies and the Driver Licensing Authority</t>
  </si>
  <si>
    <t>4.1.1</t>
  </si>
  <si>
    <t>4.1.1 States shall have a formal system for communication and collaboration between the State driver education agency/agencies and the State driver licensing authority. This system must share information between these agencies</t>
  </si>
  <si>
    <t>Is there a formal system of communication between the entities that deliver driver education and the licensing agency?  If so, what information is exchanged</t>
  </si>
  <si>
    <t>No.  Email, phone, or request a meeting</t>
  </si>
  <si>
    <t xml:space="preserve">If not formal, do the divisions meet or cooperate on a regular basis to share information and collaborate/coordinate on driver education and driver licensing activities and initiatives? </t>
  </si>
  <si>
    <t xml:space="preserve">If you are referring to the Driver Ed program at the BMV and the Driver Licensing Unit at the BMV, we work together as needed on projects.   We are in the same building and part of the BMV and SOS.  We have access to statistics such as pass/fail rate of driver's license exam, convictions, accidents, etc. </t>
  </si>
  <si>
    <t xml:space="preserve">How frequently do they work together/collaborate? Does the ME BMV have future plans to work more formally together? </t>
  </si>
  <si>
    <t>4.2 GDL System</t>
  </si>
  <si>
    <t>4.2.1</t>
  </si>
  <si>
    <t xml:space="preserve">4.2.1 States shall adopt a comprehensive three-stage Graduated Driver Licensing (GDL) system that contains the recommended GDL components and restrictions as featured in the National Highway Traffic Safety Administration (NHTSA) GDL Model. See Attachment </t>
  </si>
  <si>
    <t>Does your state have a GDL program? If so, does it include the components and restrictions featured in the NHTSA GDL Model?</t>
  </si>
  <si>
    <t>Sgt. Daniel Hanson</t>
  </si>
  <si>
    <t xml:space="preserve">yes, Night time restriction (midnight to 5am), cell phone restriction and passenger restrictions.   </t>
  </si>
  <si>
    <t>Title 29-A §1311</t>
  </si>
  <si>
    <t xml:space="preserve">Are all occupants of learner's and intermediate licensed drivers required to wear safety belts? Is there a zero alcohol requirement? </t>
  </si>
  <si>
    <t xml:space="preserve">We have a mandatory seatbelt law for all, and zero tolerance for under 21. On a learners permit, the accompanying driver has a zero tolerance , but not passengers. On an intermediate license, no zero tolerance for passengers if the passengers are 21 or over, zero for those under 21. </t>
  </si>
  <si>
    <t xml:space="preserve">No further questions. GOOD TO GO. </t>
  </si>
  <si>
    <t>4.2.2</t>
  </si>
  <si>
    <t>4.2.2 States shall have a GDL system that includes, incorporates, or integrates multi-stage driver education that meets these Novice Teen Driver Education and Training Administrative Standards</t>
  </si>
  <si>
    <t xml:space="preserve">New Question: Is driver education a required component of the GDL system or stated as a requirement for anyone under the age of 18?                                                Has the State ever considered a second stage of driver education? </t>
  </si>
  <si>
    <t xml:space="preserve">We consider it a part of the GDL, but it is only required for those under 18, as is the intermediate license.  No they have not considered a second stage of driver education. </t>
  </si>
  <si>
    <t>What is the States definition of driver education (e.g. age, stage of licensure, required/ incentivized)?</t>
  </si>
  <si>
    <t xml:space="preserve">Driver Education- Any type of education of instruction or tutoring given to a person in preparation to obtain a learners permit or in preparing for examination to obtain a driver's license in exchange for remuneration or course credit. Required for 15-17 years of age to obtain a learners permit.  </t>
  </si>
  <si>
    <t>Title 29-A Section 1354, subsection 1C</t>
  </si>
  <si>
    <t xml:space="preserve">No further questions. </t>
  </si>
  <si>
    <t xml:space="preserve">GOOD TO GO </t>
  </si>
  <si>
    <t>Is everyone required to complete driver education?</t>
  </si>
  <si>
    <t>15-17 years of age</t>
  </si>
  <si>
    <t>Title 29-A, §1351</t>
  </si>
  <si>
    <t>Does the successful completion of driver education waive any portion of the state’s licensing process?  If so, describe the waiver program.</t>
  </si>
  <si>
    <t xml:space="preserve">written exam is waived with driver education course completion certificate. </t>
  </si>
  <si>
    <t>Title 29-A, §1304, subsection 1-A, C</t>
  </si>
  <si>
    <t xml:space="preserve">Is the time in the intermediate stage reduced at all with completion of driver education? Skills test is not waived, correct? </t>
  </si>
  <si>
    <t xml:space="preserve">No, not reduced and only for those under 18.  Skills test is not waived.  </t>
  </si>
  <si>
    <t>How many individuals do not successfully complete or fail driver education each calendar year?</t>
  </si>
  <si>
    <t xml:space="preserve">Unknown.  In Maine, driver education has been the basic foundation of learning required to obtain a learners permit for those 15, 16 and 17.  The school issues a certificate, a permit will be issued by BMV valid for 2 years for operation with someone 20 or older who has held a license for two years.  </t>
  </si>
  <si>
    <t xml:space="preserve">Good TO GO </t>
  </si>
  <si>
    <t>Typically, how soon after completing a driver education course does an individual obtain a driver’s license?</t>
  </si>
  <si>
    <t xml:space="preserve">Driver education can be completed at age 15, but you must be 16 years of age, held your permit for 6 months, and logged 70 hours of driving with a person 20 or older who has held a license for at least 2 years.  </t>
  </si>
  <si>
    <t>Title 29-A, §1304, subsection 1. H.</t>
  </si>
  <si>
    <t xml:space="preserve">Just to clarify, this is to move to the Intermediate stage and a teen is not eligible for full licensure until 18, correct? </t>
  </si>
  <si>
    <t xml:space="preserve">No. If under 18, they must complete driver education. They also must hold their permit for 6 months and log 70 hours with parent/guardian.  They must be 16 years of age and fulfilled the above requirement before requesting a road test to obtain license.  </t>
  </si>
  <si>
    <t xml:space="preserve">Just to clarify, they can obtain a full license before the age of 18 if they have completed driver education, held permit for at least 6 months and logged 70 hrs. of practice with parent/guardian. So in theory, they can obtain a full license at age 16 1/2? Correct? </t>
  </si>
  <si>
    <t>Does the licensing agency have a system in place to ensure that driver education delivery adheres to licensing requirements?</t>
  </si>
  <si>
    <t xml:space="preserve">Compliance inspectors monitor as often as possible.  We have 2 inspectors for 400  instructors who are also responsible for dealer inspection and compliance checks.  2700+ dealers. </t>
  </si>
  <si>
    <t xml:space="preserve">So how often are 1) schools and 2) instructors monitored? </t>
  </si>
  <si>
    <t xml:space="preserve">Annually for schools, and at least once each year for instructors.  Nothing in writing for this process besides monitoring is required. </t>
  </si>
  <si>
    <t xml:space="preserve">Is a formal report prepared, issued and filed? What is the term used for these observations? Audit/Compliance/Etc. </t>
  </si>
  <si>
    <t>4.2.3</t>
  </si>
  <si>
    <t>4.2.3 States should not reduce the time requirements in the GDL process for successful completion of driver education. Instead, States should consider extending the GDL process for those who do not take driver education</t>
  </si>
  <si>
    <t xml:space="preserve">New Question: Does the State reduce the time requirement for GDL with successful completion of a driver education course? I believe the answer is no, correct? </t>
  </si>
  <si>
    <t xml:space="preserve">That is correct. </t>
  </si>
  <si>
    <t>Has your state considered extending the GDL process to those who do not take driver education?</t>
  </si>
  <si>
    <t xml:space="preserve">No. Not that I'm aware of. </t>
  </si>
  <si>
    <t xml:space="preserve">Just to confirm, this question would be non-applicable as all applicants under the age of 18 are required to take driver education, correct? </t>
  </si>
  <si>
    <t xml:space="preserve">Correct </t>
  </si>
  <si>
    <t>Coordination and Education of Courts and Law Enforcement</t>
  </si>
  <si>
    <t>4.3.1</t>
  </si>
  <si>
    <t>4.3.1 States shall provide information and education on novice driving requirements and restrictions to judges, prosecutors, courts, and law enforcement officials charged with adjudicating or enforcing GDL laws</t>
  </si>
  <si>
    <t xml:space="preserve">New Question: do you provide any training or information to judges, prosecutors, courts and law enforcement on GDL and driver education? </t>
  </si>
  <si>
    <t xml:space="preserve">No, it's in statute. No training provided by our office.  </t>
  </si>
  <si>
    <t xml:space="preserve">Does the BMV currently have the resources to conduct judicial outreach on GDL and driver education? </t>
  </si>
  <si>
    <t>Does the licensing agency communicate with the courts and law enforcement regarding compliance with GDL laws?</t>
  </si>
  <si>
    <t xml:space="preserve">We do have two law enforcement present on our technical review panel during rule making and we do work with the Bureau of Highway Safety on different projects regarding teen driver safety and we are part of the Enforcement Division at BMV.  </t>
  </si>
  <si>
    <t xml:space="preserve">Credit to working with Law Enforcement. Do you work with judges, prosecutors and courts similarly? </t>
  </si>
  <si>
    <t>Same as above: Does the BMV currently have the resources to conduct judicial outreach on GDL and driver education? Any future plans?</t>
  </si>
  <si>
    <t>4.3.2</t>
  </si>
  <si>
    <t>4.3.2 States shall ensure that sanctions for noncompliance with GDL requirements by novice drivers are developed and enforced uniformly</t>
  </si>
  <si>
    <t>Does the State licensing agency monitor compliance with GDL provisions?  How is non-compliance by novice driver's or parents identified?  What is the impact of non-compliance?</t>
  </si>
  <si>
    <t xml:space="preserve">Convictions during provisional and intermediate license will cause suspension of license.  I don't know of any </t>
  </si>
  <si>
    <t>Title 29-A §1311, subsection 1-3 and §2472 subsection 1-7</t>
  </si>
  <si>
    <t xml:space="preserve">It appears there are significant penalties (fines and restriction period of 270 days starts over). I have no further questions. </t>
  </si>
  <si>
    <t>4.3.3</t>
  </si>
  <si>
    <t>4.3.3 States should evaluate enforcement efforts to determine effectiveness</t>
  </si>
  <si>
    <t xml:space="preserve">Do you keep track of enforcement efforts in some manner? If so how? </t>
  </si>
  <si>
    <t xml:space="preserve">No.  Unless BHS does and Lauren has stats on that.  </t>
  </si>
  <si>
    <t xml:space="preserve">Do you discuss enforcement efforts with your technical review panel or BMV Enforcement Division? Do you track citations and convictions for under 18? </t>
  </si>
  <si>
    <t>Is there an opportunity to have these discussions with your technical panel. Can you track citations and convictions for under 18 to analyze the data and share with others in the state? Any future plans?</t>
  </si>
  <si>
    <t>What action is taken if enforcement efforts are sub-par?</t>
  </si>
  <si>
    <t xml:space="preserve">See question above. </t>
  </si>
  <si>
    <t>Knowledge and Skills Tests</t>
  </si>
  <si>
    <t>4.4.1</t>
  </si>
  <si>
    <t>4.4.1 States shall ensure that State licensing knowledge and skills tests are empirically based and reflect the national standards</t>
  </si>
  <si>
    <t>Are driving tests, both knowledge and behind the wheel, coordinated with the standards?</t>
  </si>
  <si>
    <t>Larry Boivin and Cindy Lincoln</t>
  </si>
  <si>
    <t>Yes, Maine follows the national standard score of 80%</t>
  </si>
  <si>
    <t xml:space="preserve">Looking at standard 4.4.1 immediately above, please provide details on what tests are used (knowledge and skills) and how they have been measured to be empirically based. Can you provide a copy of the tests used? </t>
  </si>
  <si>
    <t>See upload doc 4.4.1 and 2</t>
  </si>
  <si>
    <t>The doc for 4.4.1 and 2 identifies a quality road test including backing maneuvers.      Q: what test is used for the knowledge test and what source is used for the driver's manual? Was the driver's manual developed by the Maine BMV or other? Please provide documentation/procedures for all tests/training, including the road test. Any future plans?</t>
  </si>
  <si>
    <t>4.4.2</t>
  </si>
  <si>
    <t>4.4.2 States shall develop and implement a valid and reliable driver’s license knowledge and skills test, such as the AAMVA NMDTS, which assesses the novice driver’s understanding of laws and principles of driving and that assesses their ability to operate</t>
  </si>
  <si>
    <t>How is the driver testing system deployed?  Do tests provide reliable and valid evaluation of a novice driver’s ability to perform safely?</t>
  </si>
  <si>
    <t xml:space="preserve">The driver license examiners have had several months of training and scoring road  evaluations and have safe driver's on the Maine roads is always our priority. </t>
  </si>
  <si>
    <t xml:space="preserve">Looking at standard 4.4.2 immediately above, please provide details on what tests (knowledge and skills) are used and how they have been measured to be valid and reliable? Can you provide a copy of the tests used? When was the last time the driver manual and k-test received a thorough review to ensure they are up-to-date and modern? When was the skills test last reviewed and updated?  </t>
  </si>
  <si>
    <t xml:space="preserve">When was the driver manual oringally developed? When was the last time the driver manual and k-test received a thorough review in cooperation with stakeholders to ensure they are up-to-date and modern? Are there future plans to review the k-test and driver's manual? Are k-test questions drawn directly from the driver manual? How many hours of training do driver examiners receive/provide documentation? </t>
  </si>
  <si>
    <t>TBD</t>
  </si>
  <si>
    <t xml:space="preserve">The Driver Education program and the Driver Licensing Unit at the BMV are located in the same building and are part of the BMV and SOS. They work together as needed on projects.  The driver education program has access to statistics such as pass/fail rates of driver's license exam, convictions, accidents, etc. The two units communicate through emails, phone calls and meeting requests when applicable. </t>
  </si>
  <si>
    <t xml:space="preserve">The Driver Education program and the Driver Licensing Unit could establish a more formal agreement to collaborate on a regular basis and form an interagency working group that also consists of other state agencies to collaborate on driver education and GDL initiatives (see ANSTSE's Guidelines for Establishing and Maintaining State Driver Education Interagency Working Groups and Advisory Boards) available at www.anstse.info. </t>
  </si>
  <si>
    <t xml:space="preserve">TBD / NA </t>
  </si>
  <si>
    <t xml:space="preserve">The State has a GDL Program that includes core elements of GDL and Driver Education is a required component for teens under the age of 18. Persons under the age of 21 must hold their permit for 6 months and log 70 hours (including 10 a night) with a parent/step-parrent/guardian. A teen may obtain an intermediate license at 16 1/2 years of age provided they have meet all of the permit licensing requirements. The licensing stages include permit, intermediate and full license. An intermediate license with restrictions are in effect for 270 days from license issuance. A person who is adjudicated for violating subsection 1 is extended for an additional 270 days. The SOS make available a set of 2 decals to place on the vehicle. A person who violates the section may be fined not less than $250 and not more than $500. There is only one stage/segment of driver education required. The state does not reduce the amount of time for the 6-month permit period with completion of driver education. </t>
  </si>
  <si>
    <t xml:space="preserve">TBD / NA - Could consider requiring teens to hold their permit, under GDL, for at least 12 months; although intermediate also requires 270 days. Coud consider a second stage/segment of driver education. </t>
  </si>
  <si>
    <t xml:space="preserve">Law enforecment is includes on the technical review panel during the rule making process. </t>
  </si>
  <si>
    <t xml:space="preserve">Work with the Bureau of Highway Safety on projects and they are a part of the Enforcement Div. at BMV. </t>
  </si>
  <si>
    <t xml:space="preserve">Initiate or expand efforts to work with and educate judges, prosecutors, courts and LE. </t>
  </si>
  <si>
    <t xml:space="preserve">Evaluate and enhance efforts to ensure sanctions for non-compliance with GDL requirements are developed and enforced. </t>
  </si>
  <si>
    <t xml:space="preserve">The state appears to have a very strong Road Test that also incorporates backing exercises on the road. </t>
  </si>
  <si>
    <t xml:space="preserve">The driver's manual appears to be based on older information and graphics. There may be an opportunity to work with stakeholders to modernize the state's driver manual. </t>
  </si>
  <si>
    <t xml:space="preserve"> Parent / Guardian Involvement</t>
  </si>
  <si>
    <t>Supervised Driving Practice</t>
  </si>
  <si>
    <t>5.1.1</t>
  </si>
  <si>
    <t>5.1.1 States shall require the parent/ guardian of a novice driver to follow the requirements of the GDL program, including:</t>
  </si>
  <si>
    <t>How is parent involvement encouraged in the driver education program?  Has this involvement been measured or evaluated?</t>
  </si>
  <si>
    <t xml:space="preserve">Parents are required to attend part of the class with their child.  Some programs have parents ride along with their child and the instructor to get tips and others use classroom time to educate about the GDL program and restrictions associated.  </t>
  </si>
  <si>
    <t>Chapter 9, §6. subsection 1D</t>
  </si>
  <si>
    <t xml:space="preserve">Outstanding parent involvement is required.  Did not answer question regarding involvement being measured or evaluated. </t>
  </si>
  <si>
    <t xml:space="preserve">Not measured, only proof of completion which is required at their annual inspection. </t>
  </si>
  <si>
    <t xml:space="preserve">The parent education should be focused on parent's responsibilities and opportunities related to driving, rather than school administrative information or just watching what the student is learning in class.   It is not evident with the choices given for parent involvement that you are obtaining the goal in which it was intended.  Without evaluation how do you know what you are doing is working?  </t>
  </si>
  <si>
    <t>Do parents have to certify or otherwise assure the licensing agency of compliance with driver education and other GDL components?</t>
  </si>
  <si>
    <t>Sgt. Daniel Hanson and Beth</t>
  </si>
  <si>
    <t>Parents need to sign off on allowing their child to receive a license while knowing and expecting the GDL process. (They also have to sign off on a form with the driving school that they completed a parental inv component.)</t>
  </si>
  <si>
    <t>May we see a sample of the parent sign off form used by the driving schools?  How do instructors monitor and insure parent involvement or does the signed form strictly serve as acknowledgement and completion?</t>
  </si>
  <si>
    <t xml:space="preserve">See second page of student record sheet uploaded.  Parent must check off one option and sign to verify completion. </t>
  </si>
  <si>
    <t xml:space="preserve">Thank you for the document sample. Parents are responsible for certifying agency compliance, not the driver education instructor.  Even though the requirement is part of the GDL phase it occurs during the students training.  </t>
  </si>
  <si>
    <t>In your opinion, what are the benefits and advantages of parental involvement in the driver education process?</t>
  </si>
  <si>
    <t xml:space="preserve">Parental involvment is in my opinion one of the most important portions of a young drivers DE process.  Young drivers who have strong parental involvement are less likely to end up making dangerous decisions while behind the wheel.  Its as important to educate the parents as it is to educate the young drivers of the risks associated with bad driving habits.  </t>
  </si>
  <si>
    <t>Answered question</t>
  </si>
  <si>
    <t xml:space="preserve">I appreciate that you require parent involvement and see the value.  </t>
  </si>
  <si>
    <t>Is there some kind of threshold for parental involvement in the driver education process that provides a greater tendency for success?</t>
  </si>
  <si>
    <t xml:space="preserve">Again this opinion based but requiring parents to both sit through a portion of the class where risk factors are discussed as well as spending at least one hour driving with the student and instructor would likely increase success.  I have seen positive feedback from educators who use this process for their classes.  </t>
  </si>
  <si>
    <t>If parents/guardians are given choices on how to fulfill the requirement how do you guarentee or ensure they are receiving information regarding parent responsibility and opprotunities to reduce their teen's risk. If the parents are attending student classrooms is the information focused on parent responsibilities and parent opportunities?  Is your one hour school orientation focused on parent responsibilities and opportunities related to driving, or school administrative information?</t>
  </si>
  <si>
    <t xml:space="preserve">Nothing in rule or statute defines this requirement to this degree.  </t>
  </si>
  <si>
    <t xml:space="preserve">I would engourage you to measure and evaluate the success of your parent involvement.  Having a working Law and Policy manual beyond the statute would allow you to focus the parent education that is provided into a goal centered  outcome. </t>
  </si>
  <si>
    <t>Are you aware of driver education programs in other States that require specific levels of parental involvement?  Do you consider them model programs?</t>
  </si>
  <si>
    <t xml:space="preserve">Sgt. Hanson answered "NO".  Beth Kohler answered yes to this question and needs to respond. </t>
  </si>
  <si>
    <t xml:space="preserve">I am not familiar with other state requirements for parental inv. </t>
  </si>
  <si>
    <t xml:space="preserve">This is a great opportunity for technical assistance to model other states parental involvement programs that have shown great outcomes for success. </t>
  </si>
  <si>
    <t xml:space="preserve">Are you familiar with the National Standards Driver Education Project’s “Novice Teen Driver Education and Training Administrative Standards?”  </t>
  </si>
  <si>
    <t xml:space="preserve">I feel that our parental involvement that has been in place for approximately 20 years, is a huge step in the right direction but has never changed.  It only requires their attendance at one of the options in rule.  There is so much more that could and should be done with parents during this time.  We hope to address this during rule making next year.  </t>
  </si>
  <si>
    <t xml:space="preserve">This is an outstanding project goal. What resource have you planned to use?  Do you have a designated plan or person in mind to move this forward?  Has this goal been identified in the Highway Safety Plan, or any other plan to show your intent?  </t>
  </si>
  <si>
    <t>If so, do you agree with the suggestions included in that document that address parent involvement?  Does the research support these recommendations?  Do they go far enough?</t>
  </si>
  <si>
    <t xml:space="preserve">Yes, I am aware of NTDETAS and I agree.  </t>
  </si>
  <si>
    <t xml:space="preserve">Beth, please respond to how you feel your parent involvement stands up to National Standards.  </t>
  </si>
  <si>
    <t xml:space="preserve">We are fortunate to have a parent involvement, but it could be improved by better defining what is required during each component.  </t>
  </si>
  <si>
    <t xml:space="preserve">I agree, identifing the goal and requiring specific components to be covered as best practice will allow you to measure and evalute your outcomes. </t>
  </si>
  <si>
    <t>Based on your knowledge of the research in this area, are there any other recommendations that you would like the panel to consider?</t>
  </si>
  <si>
    <t xml:space="preserve">Not that I can think of at this time.  Except, one of our options allows a take home worksheet for the student and parent to complete that is created by the driving school.  I would like to remove this option as I do not feel it involves the parent/guardian enough in the course.  </t>
  </si>
  <si>
    <t>Chapter 9, §6. subsection 1.D. (1) (d)</t>
  </si>
  <si>
    <t>Do you provide the schools with any gudiance or requirements on what should be included during the required parent participation time?  Is there a certain 2 hours the parents should attend of class? Is there any information or guidance given to parents if they attend BTW training? Do you provide guidance on parent orientations or the worksheets?</t>
  </si>
  <si>
    <t xml:space="preserve">No. This is not defined in rule or statute.  No particular two hours of classroom, parents may have a discussion with instructor providing the btw instruction, No worksheet or guidelines for parent orientation.  We do provide the parent supervised driving program guide to all parents.  </t>
  </si>
  <si>
    <t>What does your parent supervised driving program guide look like?  Can you provide this resource?  Is this the manual you are refering to?  https://www.edrivermanuals.com/maine/     How is this parent guide distributed to parents?</t>
  </si>
  <si>
    <t>5.1.2</t>
  </si>
  <si>
    <t>5.1.2 States shall require the parent of a novice driver to supervise an extended intermediate license period that temporarily restricts driving unsupervised with teen passengers, during nighttime hours and other restrictions until the State’s GDL require</t>
  </si>
  <si>
    <t xml:space="preserve">Are parents required to supervise their teen with restrictions for driving with passengers, driving at night and others? </t>
  </si>
  <si>
    <t xml:space="preserve">No, there is no direct responsibility and only an expectation they would supervise.  There is no violation or recourse for parents who allow their child to violate the GDL restrictions beyond insurance rates and potential civil issues associated with motor vehicle crashes.  </t>
  </si>
  <si>
    <t xml:space="preserve">Add Title 29-A to resource library.  Just to clarify are you saying there is no punishment or recourse for the parents however there is for the student driver?  In Title 29-A Intermediate license-Restricted license the student may receive a citation and the 270 would be required to start again. There seems to be an opportunity to educatate law enforcement and parents on the GLD laws and consequences. </t>
  </si>
  <si>
    <t xml:space="preserve">No recourse for parent.  Student ,it depends on the violation or accident.  Absolutely, big opportunity to educate. </t>
  </si>
  <si>
    <t xml:space="preserve">Definately an opportunity to educate Law Enforcement on the GDL laws.  You do make available a parent contract and you are educating the parents about the GDL laws by providing them with a form and contract to sign.  Collecting information  through crash data and citaions would assist you with evaluating your GDL laws and if they are working.  This data could potentially give you information on whether your parents and law enforcement community need more education. </t>
  </si>
  <si>
    <t>If so, what is the minimum time you recommend for these restrictions?</t>
  </si>
  <si>
    <t>270 days for intermediate drivers</t>
  </si>
  <si>
    <t>You have really good laws to enforce the GDL.  The question you need to ask is if they are being enforced.  Evaluate your data.</t>
  </si>
  <si>
    <t>Parent Seminar</t>
  </si>
  <si>
    <t>5.2.1</t>
  </si>
  <si>
    <t>5.2.1 States shall require the parent of a teen driver to complete a parent seminar prior to or at the start of the course</t>
  </si>
  <si>
    <t xml:space="preserve">Is there a required driver education pre-course for parents? </t>
  </si>
  <si>
    <t xml:space="preserve">An option of parental involvement is a parent orientation. </t>
  </si>
  <si>
    <t xml:space="preserve">Is this orientation specific to parent responsibilites  and opportunities or is it a time designated to school administrative inforamtion?  </t>
  </si>
  <si>
    <t>If so, what items are required to be covered with parents before the novice driver begins driver education?</t>
  </si>
  <si>
    <t>Are there any requirements to what needs to covered in parent orientations?</t>
  </si>
  <si>
    <t xml:space="preserve">Identifing the goal and requiring specific components to be covered as best practice will allow you to measure and evalute your outcomes.  </t>
  </si>
  <si>
    <t>5.2.2</t>
  </si>
  <si>
    <t>5.2.2 States should ensure that the parent seminar outlines the parent’s responsibility and opportunities to reduce his or her teen’ s risk, and should include, but not be limited to</t>
  </si>
  <si>
    <t>What is required to be covered during the parent seminar?</t>
  </si>
  <si>
    <t xml:space="preserve">The rules require parent involvement but I am not seeing that you have content requirements on what needs to be covered within the parent course options. </t>
  </si>
  <si>
    <t xml:space="preserve">That's correct.  They can attend a class during their course, but no particular one is required.  They can attend 1 hour btw, and it usually is the final hour of btw instruction.  They can attend an orientation, but it is not in rule or statute what has to be covered in the orientation.  </t>
  </si>
  <si>
    <t>5.2.2.a</t>
  </si>
  <si>
    <t>Details were added to this section.  Please respond to questions 5.2.2 a-f</t>
  </si>
  <si>
    <t>no</t>
  </si>
  <si>
    <t>5.2.2.b</t>
  </si>
  <si>
    <t>5.2.2.c</t>
  </si>
  <si>
    <t>5.2.2.d</t>
  </si>
  <si>
    <t>5.2.2.e</t>
  </si>
  <si>
    <t>5.2.2.f</t>
  </si>
  <si>
    <t xml:space="preserve">We do provide a parent contract to the parent. </t>
  </si>
  <si>
    <t>Parent Progress Reports</t>
  </si>
  <si>
    <t>5.3.1</t>
  </si>
  <si>
    <t>5.3.1 States shall require the driver education provider to ensure parents are informed about their teen’s progress throughout the driver education course, and receive a post-course final assessment report that informs them of the progress and proficiency</t>
  </si>
  <si>
    <t>Is there a requirement for parents to attend a debriefing after the novice driver completes driver education?</t>
  </si>
  <si>
    <t xml:space="preserve">I am not aware of formal debriefings being done with students after classes are complete.  Informal conversations to update on progress and giving tips going forward have been witnessed.   </t>
  </si>
  <si>
    <t>There is no formal process or requirement.</t>
  </si>
  <si>
    <t xml:space="preserve">Providing surveys, continuing to connect with parents to give reminders and tips, collecting traffic safety data.  These are all examples of ways you could evaluate your program. </t>
  </si>
  <si>
    <t>If so, what is required to be included in the debriefing?</t>
  </si>
  <si>
    <t>Beth kohler</t>
  </si>
  <si>
    <t xml:space="preserve">No this is not required.  Some schools do provide a class for parents to attend at the end, but it isn't required.  </t>
  </si>
  <si>
    <t>Is the parent informed of their young driver’s proficiency in driving tasks and advised of areas that could use improvement?</t>
  </si>
  <si>
    <t xml:space="preserve">Not required, but if they do the 1 hour ride-a-long at the end of their btw instruction, which is one option of the parental involvement, they would receive that info then.  </t>
  </si>
  <si>
    <t xml:space="preserve">Requiring progress reports and providing a final evaluation report to parents is a good way to pass along inforamtion on areas that a student still needs added practice or skill improvement.  </t>
  </si>
  <si>
    <t>Parent Resources</t>
  </si>
  <si>
    <t>5.4.1</t>
  </si>
  <si>
    <t>5.4.1 States shall provide parents with resources to supervise their teen’s learning-to-drive experience. The resources should include but are not limited to:</t>
  </si>
  <si>
    <t>Are resources provided to parents for their teen’s learning-to-drive experience?</t>
  </si>
  <si>
    <t xml:space="preserve">Resourses are provided which include AAA learn to drive online courses.  </t>
  </si>
  <si>
    <t>The resource mentioned is for the student.  Are their any resources provided to the parent/guardian?</t>
  </si>
  <si>
    <t>Parent Supervised Driving Guide is provided to each parent.  The will also have have a Maine Driver's License Manual.</t>
  </si>
  <si>
    <t xml:space="preserve">Program or DLD provides Parent Supervised Driving Guide to parents as well as student/parent contracts to sign. </t>
  </si>
  <si>
    <t>5.4.1.a</t>
  </si>
  <si>
    <t>5.4.1.b</t>
  </si>
  <si>
    <t>5.4.1.c</t>
  </si>
  <si>
    <t>5.4.1.d</t>
  </si>
  <si>
    <t xml:space="preserve">Align Maine's Graduated Driver Licensing System with the NHTSA Graduated Driver Licensing System Model requirements, such as ensure that sanctions for noncompliance with GDL requirements by novie teen drivers are developed and enforced uniformly. </t>
  </si>
  <si>
    <t>Parent envolvement to be more focused by providing learning intentions for parents as well as a success critera for instructors and programs</t>
  </si>
  <si>
    <t>Establish a driver education program management team, to manage driver education program expectations, research, evaluation, and coordinate responses at the statute and administrative rule levels.</t>
  </si>
  <si>
    <t xml:space="preserve">Require a written agreement between the teen and parent that reflects the expectations of both the teen and the parent, and clearly defines the restrictions, privileges, rules, and consequeces that will serve as the basis for the teen to earn, and for the parent to grant progressively broader driving privileges. </t>
  </si>
  <si>
    <t>Require the parent of a teen driver education and training student to attend a parent seminar,
pre-course, or the initial session of the teen’s driver education and training course. This session 
should outline the parent’s responsibility and opportunity to reduce their teen’s crash risk in
several ways, including modeling safe driving behavior. Information conveyed to the parent in
this session should include, but not be limited to, the following known best practices of GDL and
parental involvement.</t>
  </si>
  <si>
    <t>State takes the parent component seriously and requires parent education.</t>
  </si>
  <si>
    <t xml:space="preserve">Set learning outcome goals and complementary program goals focused on parent education. </t>
  </si>
  <si>
    <t>Require a parent to complete a debriefing with the driver training instructor to inform the
parent of their responsibility, and the progress and proficiency of the teen driver, which could
include a parent-teen drive at the end of the course prior to the debriefing.</t>
  </si>
  <si>
    <t xml:space="preserve">Mandate content that should be required for parent education sessions. </t>
  </si>
  <si>
    <t>Use data and statistics to prioritize your content focus in order to engage parent support and empower parents to be involved with their teens training and support</t>
  </si>
  <si>
    <t>Require driver education providers to communicate with parents/guardians in the form of progress reports and a post-course assessment.</t>
  </si>
  <si>
    <t xml:space="preserve">Conduct a valid post course evaluation to be completed by parents/guardians and/or students (preferably both) that measures the effectiveness of the driver education program. </t>
  </si>
  <si>
    <t xml:space="preserve">Provide feedback to the parents on their teen's in-car driving skills using a proficiency-based grading system to measue student achievement. </t>
  </si>
  <si>
    <t>Developing a parent supervised driving guide.</t>
  </si>
  <si>
    <t>Developing a more focused platform for communicating with parents and develop their support through education and support materials.</t>
  </si>
  <si>
    <t xml:space="preserve">State requires parent involvement with their new teen driver through supervised driving practice and a choice of parent education from the driver education company. </t>
  </si>
  <si>
    <t>State requires the parent of a teen driver education and training student to attend a parent
seminar, pre-course, or the initial session of the teen’s driver education and training
course.</t>
  </si>
  <si>
    <t xml:space="preserve">Implement a process to ensure the course knowledge and driving tests are empirical, valid, reliable, and reflects the standard. </t>
  </si>
  <si>
    <t xml:space="preserve">Ensure that the parent education onlines the parent's responsibilities and opportunites to reduce their childs risk, and should include, but not limited to: Modeling safe driving behavior, monitoring and managing students learning and drive experiences, conducting effective supervised driving practice, and assuming responsibility of the teens driving privilages. </t>
  </si>
  <si>
    <t>Question</t>
  </si>
  <si>
    <t>Public</t>
  </si>
  <si>
    <t>Private/ Commercial</t>
  </si>
  <si>
    <t>1.1.1 a. This agency shall have authority and responsibility for the implementation, monitoring, evaluation, and enforcement of these and State standards.</t>
  </si>
  <si>
    <t>1.1.1 b. This agency shall establish and maintain an advisory board of stakeholders to provide input to the State agency/agencies</t>
  </si>
  <si>
    <t>1.1.1 c. This agency shall undertake all other administrative actions that make available quality driver education programs</t>
  </si>
  <si>
    <t>1.1.1 d. This agency shall develop and execute communication strategies to inform parents and the public about driver education issues and driving laws.</t>
  </si>
  <si>
    <t>1.1.1 e. In addition, the agency shall communicate to entities in a timely fashion about changes to laws, regulations, and procedures and other matters relevant to driver education.</t>
  </si>
  <si>
    <t>Planned</t>
  </si>
  <si>
    <t>1.1.2 a. The administrator shall be qualified to manage and oversee all aspects of the State’s functions in driver education, and be familiar with the delivery of driver education</t>
  </si>
  <si>
    <t>1.1.2 b. The administrator shall be an employee of the agency that has oversight of driver education</t>
  </si>
  <si>
    <t>1.1.2 c. The administrator should meet or exceed the qualifications and training required by the State for a novice driver education instructor and/or school owner or possesses equivalent experience or qualifications.</t>
  </si>
  <si>
    <t>1.2 Application, Oversight and Recordkeeping</t>
  </si>
  <si>
    <t>1.2.1 a. The process shall ensure that only driver education programs that conform to applicable State and national standards are approved</t>
  </si>
  <si>
    <t>1.2.1 b. The process shall ensure that driver education programs are culturally competent by reflecting multicultural education principles</t>
  </si>
  <si>
    <t>1.2.1 c. The process shall administer applications for certification and recertification of driver education instructors, including owner/operators of public and private providers</t>
  </si>
  <si>
    <t>1.2.1 d. The process should list on the appropriate public state website all approved driver education providers</t>
  </si>
  <si>
    <t>1.2.2 a. The state shall establish and maintain a conflict resolution system for disputes between the State agency and driver education providers</t>
  </si>
  <si>
    <t>1.2.2 b. The state shall provide remediation opportunities to driver education programs when sanctions are issued</t>
  </si>
  <si>
    <t>1.2.2 c. The state shall impose financial and/or administrative sanctions for non-compliance with the State requirements</t>
  </si>
  <si>
    <t>1.2.2 d. The state shall deny or revoke approval of driver education programs that do not conform to applicable State and national standards</t>
  </si>
  <si>
    <t>1.2.3 a. The procedures shall include a process for providers to undergo review, by the regulating State authority</t>
  </si>
  <si>
    <t>1.2.3 b. The procedures shall include the right to inspect premises and training records maintained in connection with courses conducted under the program, to interview instructors and students, to inspect vehicles and to inspect classroom and/or behind-the-wheel instruction</t>
  </si>
  <si>
    <t>1.2.3 c. The procedures shall include the verification that all providers continue to meet State requirements</t>
  </si>
  <si>
    <t>1.2.5 a. instructor information</t>
  </si>
  <si>
    <t>1.2.5 b. insurance records</t>
  </si>
  <si>
    <t>1.2.5 c. an individual record sheet for each student including the registration form, attendance, performance results</t>
  </si>
  <si>
    <t>1.2.5 d. course completion certificates</t>
  </si>
  <si>
    <t>1.3 Program Evaluation and Data Collection</t>
  </si>
  <si>
    <t>1.3.1 States shall require driver education providers to collect and report student identification, performance and other data to the designated State agency so that evaluations of the State’s driver education program can be completed and made available to the public</t>
  </si>
  <si>
    <t>1.4 Communication Program</t>
  </si>
  <si>
    <t>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t>
  </si>
  <si>
    <t>1.4.1 a. Informs the public and parents/guardians about State GDL laws including, but not limited to: the role of supervised driving, underage drinking, and zero tolerance laws</t>
  </si>
  <si>
    <t>1.4.1 b. Identifies the at-risk target population</t>
  </si>
  <si>
    <t>1.4.1 c. Provides materials that are culturally competent and reflect multicultural education principles</t>
  </si>
  <si>
    <t>1.4.1 d. Informs the public on the role of parental monitoring/involvement</t>
  </si>
  <si>
    <t>1.4.1 e. Informs the public about State guidelines and regulation of driver education</t>
  </si>
  <si>
    <t>2.1 Driver Education Curricula</t>
  </si>
  <si>
    <t>2.1.1 States shall have driver education that meets or exceeds current nationally recognized content standards such as ADTSEA and DSAA – Attachments A and B. States retains authority in determining what curricula meet its State standards.</t>
  </si>
  <si>
    <t>Do you meet:</t>
  </si>
  <si>
    <t>Attachment A - ADTSEA Content Standards</t>
  </si>
  <si>
    <t>Attachment B - DSAA Content Standards</t>
  </si>
  <si>
    <t>2.1.2 States shall require driver education providers to use formalized written curricula</t>
  </si>
  <si>
    <t>2.1.2 a. The curricula shall include written lesson plans for classroom, behind-the-wheel, observation time, simulation and driving ranges that include goals, objectives and outcomes for learning</t>
  </si>
  <si>
    <t>2.1.2 b. The curricula shall use a variety of multimedia in various combinations to deliver the curriculum. These may include, but are not limited to, videos, written materials, activities, testing, animation, interactive media, or simulations</t>
  </si>
  <si>
    <t>2.1.2 c. The curricula shall use active learning and incorporate higher-order/critical thinking skills</t>
  </si>
  <si>
    <t>2.1.2 d. The curricula shall encourage learners to reflect upon what they have learned as a means to improve retention of concepts</t>
  </si>
  <si>
    <t>2.1.2 e. The curricula shall be culturally competent/responsive and accommodate the multicultural educational needs of learners</t>
  </si>
  <si>
    <t>2.1.3 States shall require core driver instructional hours that focus on the driving task and safe driving practices sufficient to meet the criteria established by the end-of-course examination</t>
  </si>
  <si>
    <t>2.1.3 a. States shall require increased minimum instruction hours consisting of:</t>
  </si>
  <si>
    <t>45 hours of classroom/ theory</t>
  </si>
  <si>
    <t>10 hours of behind-the-wheel</t>
  </si>
  <si>
    <t>10 hours of additional flexible, verifiable instruction, consisting of any of the following, as defined in these standards:</t>
  </si>
  <si>
    <t>Observation</t>
  </si>
  <si>
    <t>Additional Behind-the-wheel</t>
  </si>
  <si>
    <t>Range</t>
  </si>
  <si>
    <t>Simulation</t>
  </si>
  <si>
    <t>Additional Classroom (face-to-face or online)</t>
  </si>
  <si>
    <t>Computer-based independent student learning</t>
  </si>
  <si>
    <t>2.1.3 b. States shall require instructional hours to be delivered across multiple learning stages (e.g. Segment I and Segment II as defined in NHTSA’s GDL Model)</t>
  </si>
  <si>
    <t>2.1.4 States shall ensure that the instruction of novice drivers is completed using concurrent and integrated classroom and behind-the-wheel time where the bulk of the classroom instruction occurs close in time to the in-vehicle instruction to ensure the maximum transfer of skills</t>
  </si>
  <si>
    <t>2.1.4 a. States should establish requirements for driver education which, requires full attendance and successful completion of classroom and behind-the-wheel</t>
  </si>
  <si>
    <t>2.1.4 b. States should establish requirements for driver education which, ensures classroom instruction is spread out over a period of time (distributive learning) and is not completed in fewer than 30 days</t>
  </si>
  <si>
    <t>2.1.4 c. States should establish requirements for driver education which, consists of classroom instruction periods that should not exceed 120 minutes per day</t>
  </si>
  <si>
    <t>2.1.4 d. States should establish requirements for driver education which, consists of behind-the-wheel instruction that:</t>
  </si>
  <si>
    <t>• Has no more than 3 students in the vehicle</t>
  </si>
  <si>
    <t>• Ensures that each student drives no more than 90 minutes per day</t>
  </si>
  <si>
    <t>• Is integrated with laboratory driving simulation and/or driving range instruction, if applicable</t>
  </si>
  <si>
    <t>• May be in addition to classroom instruction provided per day</t>
  </si>
  <si>
    <t>2.1.5 States shall require each student to receive or obtain an approved driver education textbook or educational materials of equal scope (hardcopy or electronic)</t>
  </si>
  <si>
    <t>2.1.6 States shall require successful completion of an approved end-of-course knowledge and skill assessment examination based on the stated goals and objectives to graduate from the driver education program</t>
  </si>
  <si>
    <t>2.1.7 States shall require a course provider to conduct valid post-course evaluations of driver education programs to be completed by the students and/or parent for the purpose of improving the effectiveness of the program</t>
  </si>
  <si>
    <t>2.2 Student Evaluation</t>
  </si>
  <si>
    <t>2.2.1 States shall ensure that providers and instructors deliver timely and ongoing feedback to students on their progress made in classroom, behind-the-wheel, and any other laboratory phases including remedial instruction during the driver education course.</t>
  </si>
  <si>
    <t>2.2.1 a. The evaluation and assessment of each student shall be consistent with the concepts, lessons, and course objectives. The methods for evaluation are clearly stated in the course</t>
  </si>
  <si>
    <t>2.2.1 b. The evaluation and assessment of each student shall be conducted on an ongoing and varied basis following the teaching of major concepts and at the end of the unit or driving session</t>
  </si>
  <si>
    <t>2.2.1 c. The evaluation and assessment of each student shall be constructive, informative, and frequently provided</t>
  </si>
  <si>
    <t>2.2.1 d. The evaluation and assessment of each student shall be graded and tracked by the program and/or the instructor</t>
  </si>
  <si>
    <t>2.2.2 States shall require on-going classroom, and behind-the-wheel evaluations, at a minimum,through</t>
  </si>
  <si>
    <t>2.2.2 a. Evaluation of homework assignments</t>
  </si>
  <si>
    <t>2.2.2 b. Worksheets</t>
  </si>
  <si>
    <t>2.2.2 c. Reports</t>
  </si>
  <si>
    <t>2.2.2 d. Verbal feedback</t>
  </si>
  <si>
    <t>2.2.2 e. Role-playing activities or demonstrations</t>
  </si>
  <si>
    <t>2.2.2 f. End-of-unit tests</t>
  </si>
  <si>
    <t>2.3 Delivery Methods</t>
  </si>
  <si>
    <t>2.3.4 States shall require training vehicles for driver education behind-the-wheel and driving range instruction that meets State standards for the safety of students and instructors</t>
  </si>
  <si>
    <t>2.3.4 a. Shall be in safe mechanical condition and equipped with:</t>
  </si>
  <si>
    <t>• Dual-control brakes</t>
  </si>
  <si>
    <t>• Instructor eye-check and rear-view mirrors</t>
  </si>
  <si>
    <t>• Signage visible from all sides of the vehicle, to provide a means for other roadway users to understand that instruction is taking place and provides a possible warning of unexpected maneuvers by the driver</t>
  </si>
  <si>
    <t>• Meets all Federal Motor Vehicle Safety Standards (FMVSS) applicable to the vehicles used; and in accordance with the requirements of the State</t>
  </si>
  <si>
    <t>2.3.4 b. Shall not allow the driver education vehicle to be operated by a student without instructor supervision</t>
  </si>
  <si>
    <t>2.3.4 c. Should be inspected at least annually by a state-approved inspection facility or qualified mechanic and meet all other State vehicle requirements</t>
  </si>
  <si>
    <t>2.3.4 d. Should require all providers to keep a log on each training vehicle, covering issues such as safety and maintenance</t>
  </si>
  <si>
    <t>2.3.4 e. Should require additional equipment for behind-the-wheel and driving range instruction such as:</t>
  </si>
  <si>
    <t>• Cell phone</t>
  </si>
  <si>
    <t>• First-aid/body fluid kit</t>
  </si>
  <si>
    <t>• Fire extinguisher (at least UL rated 5-B:C)</t>
  </si>
  <si>
    <t>• Safety kit</t>
  </si>
  <si>
    <t>• Reflective devices</t>
  </si>
  <si>
    <t>• Flashlight</t>
  </si>
  <si>
    <t>• Crash reporting kit</t>
  </si>
  <si>
    <t>• Brake and accelerator pedal extensions, if required</t>
  </si>
  <si>
    <t>• Appropriate seat cushion(s), if required</t>
  </si>
  <si>
    <t>States shall establish requirements:</t>
  </si>
  <si>
    <t>2.3.5 a. Do you allow simulation?</t>
  </si>
  <si>
    <t>• Requires an instructor be trained in the use of simulation to teach the instruction</t>
  </si>
  <si>
    <t>N/A</t>
  </si>
  <si>
    <t>• Supports the classroom and behind-the-wheel content and follows an approved curriculum</t>
  </si>
  <si>
    <t>2.3.5 b. Do you allow driving range instruction?</t>
  </si>
  <si>
    <t>• Requires an instructor be trained in the use of the driving range to teach the instruction</t>
  </si>
  <si>
    <t>• Requires driving range instruction support the classroom and behind-the-wheel content and follow an approved curriculum</t>
  </si>
  <si>
    <t>2.3.6 Do you allow computer-based independent student learning?</t>
  </si>
  <si>
    <t>2.3.6 States shall establish, if applicable, requirements for maximum substitution hours of computer-based independent student learning for classroom instruction. For courses with forty-five (45) hours or more of classroom instruction, no more than ten (10) hours may be substituted.</t>
  </si>
  <si>
    <t>States shall establish requirements that:</t>
  </si>
  <si>
    <t>2.3.6 a. Requires an instructor be trained in the proper use of driver education computer-based independent student learning systems or is assisted by a person trained in the use of computers and computer programs</t>
  </si>
  <si>
    <t>2.3.6 b. Stipulates computer-based independent student learning:</t>
  </si>
  <si>
    <t>• Be approved by the state, proceed from simple to complex and supports the goals and objectives of the driver education program</t>
  </si>
  <si>
    <t>• Not be counted towards behind-the-wheel driver education</t>
  </si>
  <si>
    <t>• Be user-friendly and accessible to all students</t>
  </si>
  <si>
    <t>• Includes consequences for making incorrect skill, knowledge or attitudinal decisions or actions.</t>
  </si>
  <si>
    <t>• Provides remedial practice</t>
  </si>
  <si>
    <t>2.3.6 c. Ensures computer-based independent student learning is classified as classroom instruction and should not exceed the 120 minute per day maximum</t>
  </si>
  <si>
    <t>2.4 Online Delivery Methods</t>
  </si>
  <si>
    <t>Do you have online standards?</t>
  </si>
  <si>
    <t>Do you allow online driver education?</t>
  </si>
  <si>
    <t>2.4.1 States shall establish requirements for the instructional design of online delivery of driver education, if permitted, that establishes how to organize, standardize, communicate and examine the instructional content/curriculum</t>
  </si>
  <si>
    <t>2.4.1 a. An online course syllabus is provided that clearly states the learning objectives, expectations of learners, grading policy, privacy and legal policies, and also includes contact information for the online course provider, online instructor, and technical troubleshooting</t>
  </si>
  <si>
    <t>• Contact information includes hours of availability and expected response time</t>
  </si>
  <si>
    <t>• Contact information for online instructors and the online instructor’s hours of availability are clearly posted on the course website</t>
  </si>
  <si>
    <t>2.4.1 b. Course timeline, important dates, and deadlines are clearly described in the syllabus and on the website</t>
  </si>
  <si>
    <t>2.4.1 c. The syllabus and curriculum both outline any required parent participation and monitoring</t>
  </si>
  <si>
    <t>2.4.1 d. For parent-taught driver education, the course curriculum has a specific component requiring regular parent participation, in addition to conducting the behind-the-wheel portion of the course</t>
  </si>
  <si>
    <t>2.4.1 e. The course is organized into units and lessons, each of which follows a knowledge map and, where appropriate, builds upon previous units and/or concepts</t>
  </si>
  <si>
    <t>2.4.1 f. The curriculum must be up-to-date, accurate, and meet state-established driver education content standards</t>
  </si>
  <si>
    <t>2.4.1 g. The curriculum uses active learning and incorporates higher-order/critical thinking skills</t>
  </si>
  <si>
    <t>2.4.1 h. The instructional design encourages learners to reflect upon what they have learned as a means to improve retention of concepts</t>
  </si>
  <si>
    <t>2.4.1 i. The curriculum is culturally competent and accommodates the multicultural educational needs of learners</t>
  </si>
  <si>
    <t>2.4.1 j. Content uses appropriate readability levels and language use for learners</t>
  </si>
  <si>
    <t>2.4.1 k. All content or learning materials respect copyright laws</t>
  </si>
  <si>
    <t>2.4.1 l. There is no commercial marketing or advertising within the actual course content and lessons other than the course provider’s labeling/ branding</t>
  </si>
  <si>
    <t>2.4.1 m. A glossary of driver education and any other relevant terms is provided on the site</t>
  </si>
  <si>
    <t>2.4.1 n. Resources and materials that are supplemental to the course are clearly indicated as such and are supplied through links, downloadable documents, software, an online resource center, or other means that are easily accessible to the learner</t>
  </si>
  <si>
    <t>2.4.1 o. Courses are facilitated by state-approved online instructors who meet section 3.0 of the Standards as well as the re-certification/re-approval process as outlined in Standard 3.5 in the Standards</t>
  </si>
  <si>
    <t>2.4.1 p. Online instructors facilitate the course using one of two models</t>
  </si>
  <si>
    <t>• Instructor-led: the online instructor leads the course through face-to-face or synchronous methods, interacts with learners regularly, actively monitors learner progress, and reviews assignments or tests as necessary</t>
  </si>
  <si>
    <t>• Instructor-monitored/supported: an online instructor monitors the online course, monitors each learner’s progress, reviews and assesses learner submissions as required, and answers questions or concerns in a reasonable and timely manner</t>
  </si>
  <si>
    <t>2.4.1 q. Online instructors who facilitate and personnel who manage the online driver education system are trained in the effective use of online-based driver education learning systems and methodologies by means of state-approved training</t>
  </si>
  <si>
    <t>2.4.2 States shall establish requirements for the structural design of online delivery of driver education, if permitted, that describes how the course will be implemented in order to meet the learning and course requirements</t>
  </si>
  <si>
    <t>2.4.2 a. The online course uses a variety of multimedia in various combinations to deliver the curriculum. These may include but not limited to videos, written materials, activities, testing, animation, interactive media, and simulations</t>
  </si>
  <si>
    <t>2.4.2 b. The course structure employs one of three models:</t>
  </si>
  <si>
    <t>• Hybrid/blended: the course delivery combines online (virtual) and classroom (face-to-face) instruction and meets the relevant delivery standards for both online and classroom settings. The overall course is instructor-led.</t>
  </si>
  <si>
    <t>• Fully online, instructor-led: the course is delivered online and the majority of learning is synchronous.</t>
  </si>
  <si>
    <t>• Fully online, instructor-monitored/supported: the course is delivered online and involves asynchronous or synchronous interaction.</t>
  </si>
  <si>
    <t>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t>
  </si>
  <si>
    <t>2.4.2 d. The structure of the course should facilitate learner-learner interaction, which allows learners to benefit from the questions and experiences of others, through either</t>
  </si>
  <si>
    <t>• Synchronous mode(s) (e.g., webcam, Skype, video conference, phone conversations)</t>
  </si>
  <si>
    <t>• Asynchronous mode(s) (e.g., blogs, emails, forums, message boards, podcasts, etc.)</t>
  </si>
  <si>
    <t>2.4.2 e. The curriculum is designed to provide at least the minimum number of hours of instruction as prescribed in the Standards section 2.1.3 and is of sufficient rigor, depth, and breadth to meet the learning outcomes</t>
  </si>
  <si>
    <t>• This is exclusive of supplemental material or learner time spent online (i.e., time is measured by the length of time it takes to teach an instructional component, not including extra information, or how long it takes learners to complete the component)</t>
  </si>
  <si>
    <t>2.4.2 f. Online instruction does not exceed time limits as set out by section 2.1.4 of the Standards. The entire online course adheres to the concept of distributive learning, and is completed according to the time requirements set in section 2.1.3</t>
  </si>
  <si>
    <t>2.4.2 g. The online course presents information in various formats, providing supplemental material and resources, and demonstrating instructor capacity to adapt instruction to learner needs</t>
  </si>
  <si>
    <t>2.4.2 h. Online providers encourage learners to begin behind-the-wheel training, according to State licensing, after beginning the online course or as soon as possible after completing the online course</t>
  </si>
  <si>
    <t>2.4.3 States shall establish requirements for the evaluation/testing/assessment of online delivery of driver education, if permitted, that refers to how and what type of evaluation will be carried out for learners, the course, and online instructors</t>
  </si>
  <si>
    <t>2.4.3 a. Evaluations and assessments of learners are consistent with the concepts, lessons, and course objectives. The methods for evaluation are clearly stated in the course</t>
  </si>
  <si>
    <t>2.4.3 b. Evaluation and assessment are conducted in a variety of formats (such as quizzes, electronically submitted assignments, questions regarding video segments, responses in blog/online discussions, random questions, or other means)</t>
  </si>
  <si>
    <t>2.4.3 c. The course contains a pool of quiz and test questions that are randomly selected and distributed across learners and across individual lessons, in order to prevent learners from copying and/or sharing test information</t>
  </si>
  <si>
    <t>2.4.3 d. Evaluation of learners is conducted on an ongoing and varied basis</t>
  </si>
  <si>
    <t>• It may occur following the teaching of major concepts</t>
  </si>
  <si>
    <t>• It shall occur at the end of the unit</t>
  </si>
  <si>
    <t>2.4.3 e. Feedback on evaluations or assessments is constructive, informative, and frequently provided</t>
  </si>
  <si>
    <t>2.4.3 f. Course quizzes, activities, and any other assessment techniques are graded and tracked by the program and/or the online instructor</t>
  </si>
  <si>
    <t>2.4.3 g. Learners are able to see their grades as they progress through the course</t>
  </si>
  <si>
    <t>2.4.3 h. Where applicable, learner progress and performance are communicated to parents/guardians (e.g., for minors)</t>
  </si>
  <si>
    <t>2.4.3 i. For the final test, the identity of each learner should be verified as required by the state</t>
  </si>
  <si>
    <t>2.4.3 j. The online course provider frequently and in various ways assesses the delivery of the course and the curriculum, such as, learners are given the opportunity to provide feedback on the course</t>
  </si>
  <si>
    <t>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t>
  </si>
  <si>
    <t>2.4.4 a. The technological requirements such as hardware, web browser, software, internet connection speed, and other required components to take the course are clearly described on the website, prior to the opportunity to purchase the course</t>
  </si>
  <si>
    <t>2.4.4 b. The web pages and components are clearly organized. A site map, contact page, and orientation section that explain how to use the course are provided</t>
  </si>
  <si>
    <t>• Contact information for technical support is provided and technical support hours of availability are clearly posted on the website</t>
  </si>
  <si>
    <t>2.4.4 c. The course and the website are user-friendly, easy to navigate, and accessible to learners</t>
  </si>
  <si>
    <t>2.4.4 d. Courses must require learners to complete all required elements prior to completing the course</t>
  </si>
  <si>
    <t>2.4.4 e. Learner time in the course is tracked by learner activity and work successfully completed on the course and not just the amount of time the learner is “logged in”. Computer system support, downloading videos, and other non-course related support do not count toward learner time</t>
  </si>
  <si>
    <t>2.4.4 f. Learners are required to use a username and password to enroll in and to access the course at all times</t>
  </si>
  <si>
    <t>2.4.4 g. Learners are logged out of the course after a specified amount of inactivity established by the State or the online provider. The learner is required to login again to resume the course</t>
  </si>
  <si>
    <t>2.4.4 h. The identity of each learner is verified on a random basis throughout the course to ensure the learner who is signed in is the individual completing the course (e.g. the learner is prompted with security questions upon login and at random during the course.)</t>
  </si>
  <si>
    <t>2.4.4 i. When learners log back into the course, they are able to resume from their last verified activity</t>
  </si>
  <si>
    <t>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t>
  </si>
  <si>
    <t>2.4.5 a. The course and the online provider shall be authorized by the state-regulating authority to operate within the state and to provide online driver education instruction for the purpose of meeting state certification requirements</t>
  </si>
  <si>
    <t>• If the state requires online providers to re-apply for approval to operate, the online provider shall meet the State requirements</t>
  </si>
  <si>
    <t>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t>
  </si>
  <si>
    <t>2.4.5 c. The state should list on the appropriate public state website all approved providers, as well as those online providers who previously held state approval but who are no longer approved</t>
  </si>
  <si>
    <t>2.4.5 d. The online provider’s website describes how the course meets state and/or federal accessibility standards (e.g., conforms to US Sections 504 and 508 of the Rehabilitation Act in connection to information technology) to ensure equal access to all users</t>
  </si>
  <si>
    <t>• The online provider’s website provides alternative options for users with special needs to access web content</t>
  </si>
  <si>
    <t>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t>
  </si>
  <si>
    <t>2.4.5 f. Online providers follow state and/or federal legal requirements for the transmission of personal and/or confidential information electronically or in hard copy format</t>
  </si>
  <si>
    <t>2.4.5 g. The online provider’s privacy policy is clearly stated on the website</t>
  </si>
  <si>
    <t>2.4.5 h. Those individuals who have access to personal identification information (PII) within learner files meet state and/or federal legal requirements for working with youth (e.g. background checks or fingerprinting)</t>
  </si>
  <si>
    <t>2.4.5 i. Online instructors meet professional and legal requirements as set in Section 3.0 of the Standards and/or by the State</t>
  </si>
  <si>
    <t>2.4.5 j. Identification of learners is verified by random checks and as specified by the state throughout the online course and for the final test</t>
  </si>
  <si>
    <t>2.4.5 k. Successful or unsuccessful completion of the course and results of learners are recorded and kept in a secure file/location as required by the state regulating authority</t>
  </si>
  <si>
    <t>2.4.5 l. Results of performance are reported to learners immediately and, if the course is passed successfully, the certificate of completion is issued as specified by the state</t>
  </si>
  <si>
    <t>2.4.5 m. Course completion certificates are issued in a secure manner to the learner and/or the appropriate state authority</t>
  </si>
  <si>
    <t>2.4.5 n. All technological hardware and software meets state and/or federal requirements concerning the use of technology for professional or instructional purposes</t>
  </si>
  <si>
    <t>2.4.5 o. For minors, parental/guardian authorization to participate in the course is required in order to verify that the learner has not enrolled in driver education without parental consent</t>
  </si>
  <si>
    <t>3.1.1 a. Possess a valid driver's license (held for at least 5 consecutive years).</t>
  </si>
  <si>
    <t>3.1.1 b. Have an acceptable driving record.</t>
  </si>
  <si>
    <t>3.1.1 c. Pass Federal and State criminal background checks.</t>
  </si>
  <si>
    <t>3.1.1 d. Meet health or physical requirements.</t>
  </si>
  <si>
    <t>3.1.1 e. Achieve the minimum academic education requirement (high school graduate).</t>
  </si>
  <si>
    <t>3.1.1 f. Meet the minimum age requirement-(at least 21 years of age).</t>
  </si>
  <si>
    <t>3.1.2 a. Instructor candidates must pass a basic driver knowledge test including State specific traffic laws</t>
  </si>
  <si>
    <t>3.1.2 b. Instructor candidates must pass a basic driving skills assessment</t>
  </si>
  <si>
    <t>3.1.3 States should require programs to pre-screen an individual to determine if they are an acceptable candidate to enter the instructor preparation program</t>
  </si>
  <si>
    <t>3.2 Training</t>
  </si>
  <si>
    <t>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t>
  </si>
  <si>
    <t>3.2.1 a. Demonstrate comprehension of the foundations of novice driver education by:</t>
  </si>
  <si>
    <t>i. applying and/or verbalizing risk management skills to the task of driving either as a driver or passenger;</t>
  </si>
  <si>
    <t>ii. identifying and demonstrating safe driving techniques; and</t>
  </si>
  <si>
    <t>iii. demonstrating how to drive in a highly social, strategic, and cooperative manner (environmentally friendly).</t>
  </si>
  <si>
    <t>3.2.1 b. Demonstrate knowledge of the driver education curriculum content, including:</t>
  </si>
  <si>
    <t>i. State specific rules (i.e., GDL requirements);</t>
  </si>
  <si>
    <t>ii. rules of the road (State’s Highway Traffic/ Vehicle Code);</t>
  </si>
  <si>
    <t>iii. safe driving techniques;</t>
  </si>
  <si>
    <t>iv. risk management/ risk avoidance practices and procedures; and</t>
  </si>
  <si>
    <t>v. decision making skills.</t>
  </si>
  <si>
    <t>3.2.1 c. Recognize and explain the general nature of the foundations of novice driver education within the highway transportation system and the consequences of system failures.</t>
  </si>
  <si>
    <t>3.2.1 d. Explain and apply the principles of perception to risk management when operating a motor vehicle.</t>
  </si>
  <si>
    <t>3.2.1 e. Explain and apply the techniques for managing risk when operating a motor vehicle over pre-selected on and off-street activities.</t>
  </si>
  <si>
    <t>3.2.1 f. Recognize and identify physical, social, and psychological influences that can affect motor vehicle operator performance.</t>
  </si>
  <si>
    <t>3.2.1 g. Identify current and emerging vehicle technologies (i.e. forward collision warning, electronic stability control, warning mirrors and cameras, etc.).</t>
  </si>
  <si>
    <t>3.2.1 h. Demonstrate concepts and generalizations that enable one to make objective decisions regarding the:</t>
  </si>
  <si>
    <t>i. choice to drive unimpaired;</t>
  </si>
  <si>
    <t>ii. use of occupant restraints and protective devices;</t>
  </si>
  <si>
    <t>iii. benefits of effective speed management;</t>
  </si>
  <si>
    <t>iv. strategies to drive without distraction, fatigue, drowsy driving, and road rage;</t>
  </si>
  <si>
    <t>v. environmental factors that influence the decision-making process;</t>
  </si>
  <si>
    <t>vi. use of visual skills to obtain appropriate information to make reduced-risk decisions in low, moderate, and high risk driving environments;</t>
  </si>
  <si>
    <t>vii. management of time, space, and visibility when operating a motor vehicle;</t>
  </si>
  <si>
    <t>viii. interaction with other roadway users in a positive manner;</t>
  </si>
  <si>
    <t>ix. expectations of the motor vehicle operator from the other roadway user’s point of view;</t>
  </si>
  <si>
    <t>x. use of balanced vehicle movement.</t>
  </si>
  <si>
    <t>3.2.1 i. Identify and support additonal skills practice with parents/ guardians/ mentors.</t>
  </si>
  <si>
    <t>3.2.1 j. Identify laws, rules, and regulations that govern the smooth movement of traffic.</t>
  </si>
  <si>
    <t>3.2.1 k. Identify and support rules and regulations governing a State’s GDL program and licensing tests.</t>
  </si>
  <si>
    <t>3.2.1 l. Demonstrate comprehension of administrative rules, including:</t>
  </si>
  <si>
    <t>i. school, instructor, and student in-vehicle responsibilities;</t>
  </si>
  <si>
    <t>ii. dual controls and restraint systems use;</t>
  </si>
  <si>
    <t>iii. optional in-vehicle instructional equipment use;</t>
  </si>
  <si>
    <t>iv. appropriate use of driver education textbooks;</t>
  </si>
  <si>
    <t>v. assessment requirements;</t>
  </si>
  <si>
    <t>vi. record keeping protocol;</t>
  </si>
  <si>
    <t>vii. when to offer the program and minimum number of required periods;</t>
  </si>
  <si>
    <t>viii. computer program(s) use;</t>
  </si>
  <si>
    <t>ix. requirements for size of classes and facilities.</t>
  </si>
  <si>
    <t>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t>
  </si>
  <si>
    <t>3.2.2 a. Describe the history of driver education.</t>
  </si>
  <si>
    <t>3.2.2 b. Describe and demonstrate the fundamental concepts of learning.</t>
  </si>
  <si>
    <t>3.2.2 c. Describe and demonstrate the fundamental concepts of teaching.</t>
  </si>
  <si>
    <t>3.2.2 d. Demonstrate how to use lesson plans and curricula.</t>
  </si>
  <si>
    <t>3.2.2 e. Demonstrate how to use effective questioning techniques.</t>
  </si>
  <si>
    <t>3.2.2 f. Describe and demonstrate professional responsibilities and accountability of the driver education instructor.</t>
  </si>
  <si>
    <t>3.2.2 g. Describe and abide by sexual harassment policies.</t>
  </si>
  <si>
    <t>3.2.2 h. Describe the importance of liability protection</t>
  </si>
  <si>
    <t>3.2.2 i. Describe and demonstrate the process for preparing to teach.</t>
  </si>
  <si>
    <t>3.2.2 j. Describe and demonstrate techniques for classroom management.</t>
  </si>
  <si>
    <t>3.2.2 k. Describe and demonstrate techniques for student assessment and evaluation.</t>
  </si>
  <si>
    <t>3.2.2 l. Describe the process for coordination between classroom and behind-the-wheel instruction.</t>
  </si>
  <si>
    <t>3.2.2 m. Describe how to and the need for additional training to conduct online and virtual classroom driver education.</t>
  </si>
  <si>
    <t>3.2.2 n. Describe how to and the need for additional training to address special needs driver education students.</t>
  </si>
  <si>
    <t>3.2.2 o. Describe and demonstrate how to use lesson plans for in-vehicle instruction.</t>
  </si>
  <si>
    <t>3.2.2 p. Describe and demonstrate how to manage the mobile classroom.</t>
  </si>
  <si>
    <t>3.2.2 q. Describe and demonstrate in-vehicle teaching techniques including coaching and correction.</t>
  </si>
  <si>
    <t>3.2.2 r. Describe and demonstrate how to evaluate and provide feedback to the student driver and observers.</t>
  </si>
  <si>
    <t>3.2.2 s. Describe and demonstrate techniques for teaching:</t>
  </si>
  <si>
    <t>i. visual systems and vision control</t>
  </si>
  <si>
    <t>ii. hazard perception and decision making</t>
  </si>
  <si>
    <t>iii. speed and space management</t>
  </si>
  <si>
    <t>iv. steering control and vehicle balance</t>
  </si>
  <si>
    <t>v. time management</t>
  </si>
  <si>
    <t>vi. communication</t>
  </si>
  <si>
    <t>vii. driver responsibility</t>
  </si>
  <si>
    <t>3.2.2 t. Describe and demonstrate how to manage and take control of the vehicle during in vehicle instruction.</t>
  </si>
  <si>
    <t>3.2.2 u. Describe what to do in an emergency or collision.</t>
  </si>
  <si>
    <t>3.2.2 v. Describe the role and use of on-board technologies for in-vehicle instruction.</t>
  </si>
  <si>
    <t>3.2.2 w. Describe how to and the need for additional training to conduct simulation and driving range instruction.</t>
  </si>
  <si>
    <t>3.2.2 x. Demonstrate the skills necessary to develop partnerships and communicate with parents/mentors/guardians and state officials.</t>
  </si>
  <si>
    <t>3.2.2 y. Identify how to locate and describe jurisdictional laws, rules, policies and procedures related to vehicle operation and driver education.</t>
  </si>
  <si>
    <t>3.2.3 a. How to utilize and adapt classroom lesson plans and deliver classroom presentations.</t>
  </si>
  <si>
    <t>3.2.3 b. How to utilize and adapt lesson plans to deliver behind-the-wheel lessons, utilizing coaching techniques for in-vehicle instruction, and</t>
  </si>
  <si>
    <t>i. demonstrate how to utilize standards of driver performance,</t>
  </si>
  <si>
    <t>ii. demonstrate a variety coaching techniques for in-vehicle instruction, and deliver BTW lessons.</t>
  </si>
  <si>
    <t>3.2.3 c. How to influence learning and habit development.</t>
  </si>
  <si>
    <t>3.2.3 d. How to assess student performance.</t>
  </si>
  <si>
    <t>3.2.3 e. How to assist the learner to apply concepts from classroom and BTW instruction.</t>
  </si>
  <si>
    <t>3.2.3 f. Knowledge of risk management principles in all driving situations.</t>
  </si>
  <si>
    <t>3.2.3 g. Risk assessment procedures and provide timely intervention for in-vehicle instruction.</t>
  </si>
  <si>
    <t>3.2.3 h. How to conduct computer assisted, online, simulation based and range exercise instruction (if applicable)</t>
  </si>
  <si>
    <t>3.2.3 i. How to assess the course.</t>
  </si>
  <si>
    <t>3.2.3 j. How to schedule and grade.</t>
  </si>
  <si>
    <t>3.3 Student Teaching/Practicum</t>
  </si>
  <si>
    <t>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t>
  </si>
  <si>
    <t>3.4 Exit Assessment</t>
  </si>
  <si>
    <t>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t>
  </si>
  <si>
    <t>3.4.1 a. Must pass an advanced exit level, driver knowledge test</t>
  </si>
  <si>
    <t>3.4.1 b. Must pass an advanced exit level, instructor knowledge test</t>
  </si>
  <si>
    <t>3.4.1 c. Must pass an advanced exit level, in-vehicle teaching skills assessment</t>
  </si>
  <si>
    <t>3.5 Ongoing Training and Recertification</t>
  </si>
  <si>
    <t>4.1 Communication Between the State Driver Education Agency/Agencies and the Driver Licensing Authority</t>
  </si>
  <si>
    <t>4.2.1 States shall adopt a comprehensive three-stage Graduated Driver Licensing (GDL) system that contains the recommended GDL components and restrictions as featured in the National Highway Traffic Safety Administration (NHTSA) GDL Model. See Attachment F.</t>
  </si>
  <si>
    <t>4.3 Coordination and Education of Courts and Law Enforcement</t>
  </si>
  <si>
    <t>4.4 Knowledge and Skills Tests</t>
  </si>
  <si>
    <t>4.4.2 States shall develop and implement a valid and reliable driver’s license knowledge and skills test, such as the AAMVA NMDTS, which assesses the novice driver’s understanding of laws and principles of driving and that assesses their ability to operate a motor vehicle</t>
  </si>
  <si>
    <t>5.1 Supervised Driving Practice</t>
  </si>
  <si>
    <t>• supervising an extended learner permit period of at least six (6) months;</t>
  </si>
  <si>
    <t>• providing weekly supervised practice driving in a wide variety of increasingly</t>
  </si>
  <si>
    <t>• challenging driving situations;</t>
  </si>
  <si>
    <t>• conducting a minimum of fifty (50) hours of supervised practice driving.</t>
  </si>
  <si>
    <t>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t>
  </si>
  <si>
    <t>5.2 Parent Seminar</t>
  </si>
  <si>
    <t>5.2.2 a. Modeling safe driving behavior</t>
  </si>
  <si>
    <t>5.2.2 b. Determining the readiness of the teen to begin the learning process</t>
  </si>
  <si>
    <t>5.2.2 c. Managing the novice driver’s overall learning-to-drive experience</t>
  </si>
  <si>
    <t>5.2.2 d. Conducting effective supervised practice driving</t>
  </si>
  <si>
    <t>5.2.2 e. Determining the teen’s readiness to advance to the next licensing stage and assume broader driving privileges</t>
  </si>
  <si>
    <t>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t>
  </si>
  <si>
    <t>5.3 Parent Progress Reports</t>
  </si>
  <si>
    <t>5.3.1 States shall require the driver education provider to ensure parents are informed about their teen’s progress throughout the driver education course, and receive a post-course final assessment report that informs them of the progress and proficiency of their teen driver</t>
  </si>
  <si>
    <t>5.4 Parent Resources</t>
  </si>
  <si>
    <t>5.4.1 a. Rules, regulations and expectations of the State GDL and Driver Education requirements</t>
  </si>
  <si>
    <t>5.4.1 b. A list of State approved driver education schools</t>
  </si>
  <si>
    <t>5.4.1 c. Access to a “Parent-Teen Driving Agreement”</t>
  </si>
  <si>
    <t>5.4.1 d. Access to a tool for logging the required hours of supervised practice</t>
  </si>
  <si>
    <t>QUESTION SUPPORTING ANSWERS</t>
  </si>
  <si>
    <t>QUESTION SUPPORTING DOCUMENTATION</t>
  </si>
  <si>
    <t>Other Codes</t>
  </si>
  <si>
    <t>Program Administration - Self Assessment</t>
  </si>
  <si>
    <t>Date</t>
  </si>
  <si>
    <t>Responsible  Contact</t>
  </si>
  <si>
    <t>Notes</t>
  </si>
  <si>
    <t>Supporting Documentation</t>
  </si>
  <si>
    <t>Program Administration - All responses require supporting documents. Insert the title and link to each document</t>
  </si>
  <si>
    <t>Assessor</t>
  </si>
  <si>
    <t>Questions</t>
  </si>
  <si>
    <t xml:space="preserve">Are grants (402 funds) used to fund any portion of the driver education program?  </t>
  </si>
  <si>
    <t xml:space="preserve">Do you ensure that only driver education programs that conform to applicable state and national standards are approved? </t>
  </si>
  <si>
    <t>2.1.1</t>
  </si>
  <si>
    <t xml:space="preserve">Does your state have content standards? If yes, please provide them. </t>
  </si>
  <si>
    <t>Does your driver education program meet or exceed current nationally recognized content standards?</t>
  </si>
  <si>
    <t>If so, does your State meet ADTSEA or DSAA content standards? (Attachments A and B of the Standards)</t>
  </si>
  <si>
    <t>2.1.2</t>
  </si>
  <si>
    <t xml:space="preserve">Are driver education providers required to use formalized written curricula? </t>
  </si>
  <si>
    <t xml:space="preserve">Is there a standardized driver education curriculum? If yes who developed this curriculum? </t>
  </si>
  <si>
    <t xml:space="preserve">Are driver education providers given a list of acceptable curricula to use? If yes, list all curricula that you provide? </t>
  </si>
  <si>
    <t>Is there an approval process for curricula? If yes, what is the approval process?</t>
  </si>
  <si>
    <t xml:space="preserve">How often is the curriculum reviewed and updated? </t>
  </si>
  <si>
    <t>How is it reviewed and updated? Who reviews and updates the curriculum?</t>
  </si>
  <si>
    <t xml:space="preserve">Is the curriculum based on the State’s crash data and crash causation factors?  </t>
  </si>
  <si>
    <t>Can any portion of the driver education curriculum be completed through non-traditional classroom teaching and learning experiences?</t>
  </si>
  <si>
    <t>2.1.2.a</t>
  </si>
  <si>
    <t>Does your state recognize for credit simulation and/or driving range lessons?</t>
  </si>
  <si>
    <t>Are written lesson plans for classroom, behind-the-wheel, observation time, simulation and driving ranges that include goals, objectives and outcomes for learning provided in your state curricula?</t>
  </si>
  <si>
    <t>2.1.2.b</t>
  </si>
  <si>
    <t xml:space="preserve"> Is a variety of multimedia in various combinations provided in your state curricula to deliver the curriculum? If yes, what kind of multimedia?</t>
  </si>
  <si>
    <t>2.1.2.c</t>
  </si>
  <si>
    <t>Are active learning and higher-order/critical thinking skills incorporated in your state curricula?</t>
  </si>
  <si>
    <t>2.1.2.d</t>
  </si>
  <si>
    <t>Are learners provided with the opportunity to reflect upon what they have learned as a means to improve retention of concepts in your state curricula?</t>
  </si>
  <si>
    <t>2.1.2.e</t>
  </si>
  <si>
    <t xml:space="preserve">Are your state curricula culturally competent and accommodates the multicultural educational needs of learners? </t>
  </si>
  <si>
    <t>2.1.3</t>
  </si>
  <si>
    <t>2.1.3.a</t>
  </si>
  <si>
    <t xml:space="preserve">List your current minimum instruction hours? </t>
  </si>
  <si>
    <t>2.1.3.b</t>
  </si>
  <si>
    <t>Are your instructional hours delivered across multiple learning stages? How many hours for each stage?</t>
  </si>
  <si>
    <t>2.1.4</t>
  </si>
  <si>
    <t xml:space="preserve">How do you integrate the classroom with the behind-the-wheel portion and vice versa? </t>
  </si>
  <si>
    <t>2.1.4.a</t>
  </si>
  <si>
    <t xml:space="preserve">What is your attendance policy for successful completion of classroom and behind-the-wheel? </t>
  </si>
  <si>
    <t>2.1.4.b</t>
  </si>
  <si>
    <t>Describe how the typical classroom course is scheduled?</t>
  </si>
  <si>
    <t xml:space="preserve">How many days is the classroom instruction completed in? </t>
  </si>
  <si>
    <t>2.1.4.c</t>
  </si>
  <si>
    <t xml:space="preserve">How long is a classroom instructional period per day? </t>
  </si>
  <si>
    <t>2.1.4.d</t>
  </si>
  <si>
    <t xml:space="preserve">How many students are allowed in the vehicle at once? </t>
  </si>
  <si>
    <t>How long does each driver drive?</t>
  </si>
  <si>
    <t>Is behind-the-wheel instruction integrated with laboratory driving simulation and/or driving range instruction?</t>
  </si>
  <si>
    <t>2.1.5</t>
  </si>
  <si>
    <t xml:space="preserve">Do you require a driver education textbook? </t>
  </si>
  <si>
    <t xml:space="preserve">If yes, which textbook(s) are approved? </t>
  </si>
  <si>
    <t>2.1.6 States shall require successful completion of an approved end-of-course knowledge and skill assessment examination based on the stated goals and objectives to graduate from the driver education program.</t>
  </si>
  <si>
    <t>Do you require successful completion of an end-of-course knowledge and skill assessment exam?</t>
  </si>
  <si>
    <t xml:space="preserve">Who developed the end-of-course knowledge and skill assessment exam? </t>
  </si>
  <si>
    <t xml:space="preserve">How often is the exam reviewed and updated? </t>
  </si>
  <si>
    <t>Is the exam only paper or is it electronic?</t>
  </si>
  <si>
    <t>How are the exam scores recorded?</t>
  </si>
  <si>
    <t>How many times may a student take the test?</t>
  </si>
  <si>
    <t>Is the test always the same test questions?</t>
  </si>
  <si>
    <t>Can the end of course test requirement be waived?</t>
  </si>
  <si>
    <t>Is there any re-teaching required between testing attempts?</t>
  </si>
  <si>
    <t>2.1.7</t>
  </si>
  <si>
    <t xml:space="preserve">Do you require post-course evaluations of driver education programs? If yes, what does the evaluation consist of? </t>
  </si>
  <si>
    <t>Who created the post-course evaluations?</t>
  </si>
  <si>
    <t>Who reviews the post-course evaluations?</t>
  </si>
  <si>
    <t xml:space="preserve">What areas of the evaluation are being measured or evaluated? </t>
  </si>
  <si>
    <t>2.2.1</t>
  </si>
  <si>
    <t xml:space="preserve">How do you ensure that providers and instructors deliver timely and ongoing feedback to students? </t>
  </si>
  <si>
    <t>2.2.1.a</t>
  </si>
  <si>
    <t xml:space="preserve">Are there consistent evaluation areas and specific requirements? </t>
  </si>
  <si>
    <t xml:space="preserve">How is the evaluation and assessment of the student consistent with the concepts, lessons and course objectives? </t>
  </si>
  <si>
    <t>2.2.1.b</t>
  </si>
  <si>
    <t xml:space="preserve">How is the evaluation and assessment of the student conducted? </t>
  </si>
  <si>
    <t>Is it on an ongoing and varied basis following the teaching of major concepts and at the end of the unit or driving session?</t>
  </si>
  <si>
    <t>2.2.1.c</t>
  </si>
  <si>
    <t>Is the evaluation and assessment of the student constructive, informative, and frequently provided? How would this be evaluated?</t>
  </si>
  <si>
    <t>2.2.1.d</t>
  </si>
  <si>
    <t>Is the evaluation and assessment of the student graded and tracked by the program and/or the instructor? If yes, what records should be kept and for how long?</t>
  </si>
  <si>
    <t>Where are the records kept?</t>
  </si>
  <si>
    <t>How are the records used?</t>
  </si>
  <si>
    <t>2.2.2</t>
  </si>
  <si>
    <t xml:space="preserve">Are on-going classroom and behind-the-wheel evaluations required? </t>
  </si>
  <si>
    <t xml:space="preserve">If yes, how do you require these evaluations? </t>
  </si>
  <si>
    <t>2.2.2.a</t>
  </si>
  <si>
    <t>2.2.2.b</t>
  </si>
  <si>
    <t>2.2.2.c</t>
  </si>
  <si>
    <t>2.2.2.d</t>
  </si>
  <si>
    <t>2.2.2.e</t>
  </si>
  <si>
    <t>2.2.2.f</t>
  </si>
  <si>
    <t>2.3.1</t>
  </si>
  <si>
    <t xml:space="preserve">What is your state’s student/teacher ratio for the classroom phase of driver education?  </t>
  </si>
  <si>
    <t>Does the state limit the number of students per class?</t>
  </si>
  <si>
    <t>2.3.2</t>
  </si>
  <si>
    <t xml:space="preserve">Are seating and writing space for each student made available? </t>
  </si>
  <si>
    <t xml:space="preserve">What is made available? </t>
  </si>
  <si>
    <t>2.3.3</t>
  </si>
  <si>
    <t xml:space="preserve">Is it stipulated that an instructor can only teach one classroom at a time? </t>
  </si>
  <si>
    <t>Where and what is the policy prohibiting instructors from teaching more than one classroom at a time?</t>
  </si>
  <si>
    <t>2.3.4</t>
  </si>
  <si>
    <t xml:space="preserve">Do you have standards for training vehicles for driver education? </t>
  </si>
  <si>
    <t>If yes, what standards do you have?</t>
  </si>
  <si>
    <t>2.3.4.a</t>
  </si>
  <si>
    <t xml:space="preserve">Do you have standards for training vehicles that they shall be in safe mechanical condition, equipped with the above, and meet all FMVSS? </t>
  </si>
  <si>
    <t>2.3.4.b</t>
  </si>
  <si>
    <t xml:space="preserve">Do you have standards or requirements for training vehicles that does not allow the driver education vehicle to be operated by a student without instructor supervision?
</t>
  </si>
  <si>
    <t>2.3.4.c</t>
  </si>
  <si>
    <t>Do you have standards for training vehicles to be inspected annually by an approved facility or mechanic?</t>
  </si>
  <si>
    <t>If yes, what are your standards/</t>
  </si>
  <si>
    <t>2.3.4.d</t>
  </si>
  <si>
    <t xml:space="preserve">Is a log on each training vehicle, covering issues, such as safety and maintenance kept? </t>
  </si>
  <si>
    <t>What does the log cover?</t>
  </si>
  <si>
    <t>2.3.4.e</t>
  </si>
  <si>
    <t>Is additional equipment for behind-the-wheel and driving range instruction, such as those listed above required? What equipment do you require?</t>
  </si>
  <si>
    <t>2.3.5</t>
  </si>
  <si>
    <t>2.3.5.a</t>
  </si>
  <si>
    <t xml:space="preserve">Is driving simulation allowed? </t>
  </si>
  <si>
    <t>If so, how many?</t>
  </si>
  <si>
    <t>At what ratio?</t>
  </si>
  <si>
    <t xml:space="preserve">Are instructors required to be trained in simulation? </t>
  </si>
  <si>
    <t xml:space="preserve">How are they trained? </t>
  </si>
  <si>
    <t xml:space="preserve">Do you require the simulation to support the classroom and BTW content and follow an approved curriculum? </t>
  </si>
  <si>
    <t>If yes, how do you do this and what approved curriculum does it follow?</t>
  </si>
  <si>
    <t>2.3.5.b</t>
  </si>
  <si>
    <t xml:space="preserve">Are driving ranges allowed? </t>
  </si>
  <si>
    <t>If yes, do you substitute hours of range for behind-the-wheel?</t>
  </si>
  <si>
    <t xml:space="preserve">Are instructors required to be trained in driving ranges? How are they trained? </t>
  </si>
  <si>
    <t xml:space="preserve">Do you require the range instruction to support the classroom and BTW content and follow an approved curriculum? </t>
  </si>
  <si>
    <t>2.3.6</t>
  </si>
  <si>
    <t xml:space="preserve">Is computer-based independent student learning allowed? If yes, do you substitute hours of computer-based student learning for classroom? If so, how many? </t>
  </si>
  <si>
    <t>2.3.6.a</t>
  </si>
  <si>
    <t xml:space="preserve">Are instructors required to be trained in computer-based student learning? </t>
  </si>
  <si>
    <t>How are they trained?</t>
  </si>
  <si>
    <t>2.3.6.b</t>
  </si>
  <si>
    <t xml:space="preserve">Is the computer-based program required to proceed from simple to complex and support the goals and objectives of the driver education program? </t>
  </si>
  <si>
    <t xml:space="preserve">If yes, how do you do this? 
</t>
  </si>
  <si>
    <t>Do you require the computer-based program to be counted towards BTW? Please explain.</t>
  </si>
  <si>
    <t xml:space="preserve">Is it required the computer-based program is user-friendly and accessible to all students? </t>
  </si>
  <si>
    <t>How have you accomplished this?</t>
  </si>
  <si>
    <t>Is it required the computer-based program includes consequences for making incorrect skill, knowledge or attitudinal decisions or actions? How is that done?</t>
  </si>
  <si>
    <t>Is it required for the computer-based program to provide remedial practice? How is that done?</t>
  </si>
  <si>
    <t>How is that done?</t>
  </si>
  <si>
    <t>2.3.6.c</t>
  </si>
  <si>
    <t xml:space="preserve">Do you ensure the computer-based program is classified as classroom instruction and does not exceed the 120 minute per day maximum? </t>
  </si>
  <si>
    <t xml:space="preserve">How long is the program? </t>
  </si>
  <si>
    <t>Online Delivery Methods</t>
  </si>
  <si>
    <t>2.4.1</t>
  </si>
  <si>
    <t xml:space="preserve">Is online driver education allowed? </t>
  </si>
  <si>
    <t>2.4.1.a</t>
  </si>
  <si>
    <t xml:space="preserve">What does your online course syllabus provide? </t>
  </si>
  <si>
    <t xml:space="preserve">Is contact information included? </t>
  </si>
  <si>
    <t>If yes, what contact information do you require be provided?</t>
  </si>
  <si>
    <t>2.4.1.b</t>
  </si>
  <si>
    <t xml:space="preserve">Is a course timeline, important dates, and deadlines provided? </t>
  </si>
  <si>
    <t xml:space="preserve">If yes, what do you provide? </t>
  </si>
  <si>
    <t>2.4.1.c</t>
  </si>
  <si>
    <t>Does the syllabus and curriculum both outline any required parent participation and monitoring?</t>
  </si>
  <si>
    <t xml:space="preserve">If yes, what kind of parent participation and monitoring? Please explain. </t>
  </si>
  <si>
    <t>2.4.1.d</t>
  </si>
  <si>
    <t xml:space="preserve">For parent-taught driver education, does the course curriculum have a specific component requiring regular parent participation, in addition to conducting the behind-the-wheel portion of the course? </t>
  </si>
  <si>
    <t xml:space="preserve">If yes, what is the parent participation? Please explain. </t>
  </si>
  <si>
    <t>2.4.1.e</t>
  </si>
  <si>
    <t xml:space="preserve">Is the online course organized into units and lessons? </t>
  </si>
  <si>
    <t>How is it organized? What are the units and lessons?</t>
  </si>
  <si>
    <t xml:space="preserve">Do the lessons follow a knowledge map that builds upon previous units and/or concepts? If yes, please explain. </t>
  </si>
  <si>
    <t>2.4.1.f</t>
  </si>
  <si>
    <t>How do you ensure the curriculum is up-to-date? What is the process?</t>
  </si>
  <si>
    <t>2.4.1.g</t>
  </si>
  <si>
    <t xml:space="preserve">How does the curriculum use active learning and incorporate higher-order/critical thinking skills? </t>
  </si>
  <si>
    <t>2.4.1.h</t>
  </si>
  <si>
    <t xml:space="preserve">Does the instructional design include review pages or questions that help the learner reflect upon what was taught? </t>
  </si>
  <si>
    <t xml:space="preserve">How else is the learner given an opportunity to reflect upon what they have learned? </t>
  </si>
  <si>
    <t>2.4.1.i</t>
  </si>
  <si>
    <t>How is the online curriculum culturally competent and accommodates the multicultural educational needs of learners?</t>
  </si>
  <si>
    <t>2.4.1.j</t>
  </si>
  <si>
    <t>How are readability levels measured for appropriateness?</t>
  </si>
  <si>
    <t>2.4.1.k</t>
  </si>
  <si>
    <t xml:space="preserve">Do the content and learning materials respect copyright laws?  </t>
  </si>
  <si>
    <t>How are providers required to prove their course is compliant with all copyright laws?</t>
  </si>
  <si>
    <t>2.4.1.l</t>
  </si>
  <si>
    <t xml:space="preserve">Is there any commercial marketing or advertising within the course? </t>
  </si>
  <si>
    <t xml:space="preserve">If yes, what kind of advertising or marketing? </t>
  </si>
  <si>
    <t>2.4.1.m</t>
  </si>
  <si>
    <t>Is there a glossary of relevant terms provided?</t>
  </si>
  <si>
    <t>2.4.1.n</t>
  </si>
  <si>
    <t xml:space="preserve">Are supplemental resources and materials clearly indicated and supplied in an easily accessible way? </t>
  </si>
  <si>
    <t>How are the materials supplied?</t>
  </si>
  <si>
    <t>2.4.1.o</t>
  </si>
  <si>
    <t xml:space="preserve">Who are the courses facilitated by? </t>
  </si>
  <si>
    <t xml:space="preserve">Do they meet instructor training standards and requirements in in Section 3.0 and 3.5? </t>
  </si>
  <si>
    <t>2.4.1.p</t>
  </si>
  <si>
    <t>What model does the online course use? (i.e instructor-led or instructor-monitored/supported model)</t>
  </si>
  <si>
    <t>2.4.1.q</t>
  </si>
  <si>
    <t>Are your online instructors trained in online-based learning?</t>
  </si>
  <si>
    <t>If yes how are they trained?</t>
  </si>
  <si>
    <t>2.4.2</t>
  </si>
  <si>
    <t xml:space="preserve">What requirements do you have for the structural design of online driver education? </t>
  </si>
  <si>
    <t>2.4.2.a</t>
  </si>
  <si>
    <t xml:space="preserve">Does the online course use a variety of multimedia? If yes, what types of multimedia? </t>
  </si>
  <si>
    <t>How is the level of variety of media determined?</t>
  </si>
  <si>
    <t>2.4.2.b</t>
  </si>
  <si>
    <t xml:space="preserve">Does the course structure of the online course employ one of the three models above? If yes, which one? </t>
  </si>
  <si>
    <t>2.4.2.c</t>
  </si>
  <si>
    <t xml:space="preserve">What is the requirement for the maximum number of classes per day and learners per session enrolled at a given time? </t>
  </si>
  <si>
    <t>2.4.2.d</t>
  </si>
  <si>
    <t xml:space="preserve">Does the structure of the course facilitate learner-learner interaction? </t>
  </si>
  <si>
    <t xml:space="preserve">If yes, how? Is it synchronous or asynchronous? </t>
  </si>
  <si>
    <t>2.4.2.e</t>
  </si>
  <si>
    <t>Does the curriculum provide at least the minimum number of hours of instruction?</t>
  </si>
  <si>
    <t>2.4.2.f</t>
  </si>
  <si>
    <t>What are the minimum time limits for the online course?</t>
  </si>
  <si>
    <t>2.4.2.g</t>
  </si>
  <si>
    <t>What various formats and supplemental resources are used for the online course?</t>
  </si>
  <si>
    <t>How is the sufficiency of the variety of formats assessed?</t>
  </si>
  <si>
    <t>2.4.2.h</t>
  </si>
  <si>
    <t xml:space="preserve">When is the behind-the-wheel portion of the training begun relative to the start of the online training? </t>
  </si>
  <si>
    <t>2.4.3</t>
  </si>
  <si>
    <t xml:space="preserve">What requirements do you have for the evaluation/testing/assessment of online delivery of driver education? </t>
  </si>
  <si>
    <t>2.4.3.a</t>
  </si>
  <si>
    <t>What are the methods for evaluations and assessments?</t>
  </si>
  <si>
    <t>How are they consistent with the concepts, lessons and course objectives?</t>
  </si>
  <si>
    <t>2.4.3.b</t>
  </si>
  <si>
    <t>In what formats are evaluations and assessments conducted?</t>
  </si>
  <si>
    <t>2.4.3.c</t>
  </si>
  <si>
    <t>How are the quiz questions selected and distributed in order to prevent learners from copying or sharing information?</t>
  </si>
  <si>
    <t>2.4.3.d</t>
  </si>
  <si>
    <t xml:space="preserve">When are evaluations conducted? </t>
  </si>
  <si>
    <t>2.4.3.e</t>
  </si>
  <si>
    <t>When and how is feedback on evaluations or assessments provided?</t>
  </si>
  <si>
    <t>2.4.3.f</t>
  </si>
  <si>
    <t>How are the quizzes, activities and assessments graded and tracked?</t>
  </si>
  <si>
    <t>2.4.3.g</t>
  </si>
  <si>
    <t>How do learner’s see their grades as they progress through the course?</t>
  </si>
  <si>
    <t>2.4.3.h</t>
  </si>
  <si>
    <t>How is the learner’s progress and performance communicated to parents/guardians?</t>
  </si>
  <si>
    <t>2.4.3.1</t>
  </si>
  <si>
    <t>How is the identity of each learner verified for  the final test?</t>
  </si>
  <si>
    <t>2.4.3.j</t>
  </si>
  <si>
    <t>How is the delivery of the course and the curriculum assessed by students?</t>
  </si>
  <si>
    <t>2.4.4</t>
  </si>
  <si>
    <t>What requirements do you have for the technological design and capabilities of online delivery of driver education?</t>
  </si>
  <si>
    <t>2.4.4.a</t>
  </si>
  <si>
    <t xml:space="preserve">How and where are the technological requirements described on the website? </t>
  </si>
  <si>
    <t>2.4.4.b</t>
  </si>
  <si>
    <t xml:space="preserve">How are the web pages and components organized? </t>
  </si>
  <si>
    <t>Is there a site map, contact page and orientation section that explains how to use the course?</t>
  </si>
  <si>
    <t>2.4.4.c</t>
  </si>
  <si>
    <t xml:space="preserve">Is the course and the website user-friendly, easy to navigate, and accessible to learners?  </t>
  </si>
  <si>
    <t>2.4.4.d</t>
  </si>
  <si>
    <t>Are learners required to complete all elements prior to completing the course?</t>
  </si>
  <si>
    <t>2.4.4.e</t>
  </si>
  <si>
    <t xml:space="preserve">How is learner time in the course tracked? </t>
  </si>
  <si>
    <t>To what degree is a student’s “idle time” counted as active learning?</t>
  </si>
  <si>
    <t>2.4.4.f</t>
  </si>
  <si>
    <t>Are learners required to use a username and password to enroll in and to access the course at all times?</t>
  </si>
  <si>
    <t>2.4.4.g</t>
  </si>
  <si>
    <t>Is the learner logged out of the course after a specified amount of inactivity? After how long?</t>
  </si>
  <si>
    <t>2.4.4.h</t>
  </si>
  <si>
    <t>How is the identity of the learner verified throughout the course? How frequently?</t>
  </si>
  <si>
    <t>2.4.4.i</t>
  </si>
  <si>
    <t xml:space="preserve">Are learner’s able to resume from their last verified activity when they log back into the course? </t>
  </si>
  <si>
    <t>2.4.5</t>
  </si>
  <si>
    <t>What legal requirements do you have for the delivery of online driver education, regarding privacy, verification of learner participation and test taking?</t>
  </si>
  <si>
    <t>How are state/federal requirements met?</t>
  </si>
  <si>
    <t>2.4.5.a</t>
  </si>
  <si>
    <t>Are online providers formally authorized by the state?</t>
  </si>
  <si>
    <t>2.4.5.b</t>
  </si>
  <si>
    <t>Do online providers clearly indicate on their website if they are approved by the state?</t>
  </si>
  <si>
    <t>2.4.5.c</t>
  </si>
  <si>
    <t xml:space="preserve">Are the approved online providers and those that are no longer approved listed on the State website? </t>
  </si>
  <si>
    <t>2.4.5.d</t>
  </si>
  <si>
    <t>How do online provider’s websites and courses provide alternative options for users with special needs?</t>
  </si>
  <si>
    <t>2.4.5.e</t>
  </si>
  <si>
    <t>How is learner information kept confidential, protected and securely stored?</t>
  </si>
  <si>
    <t>2.4.5.f</t>
  </si>
  <si>
    <t xml:space="preserve">Do online providers follow state and/or federal legal requirements for the transmission of personal and/or confidential information? </t>
  </si>
  <si>
    <t xml:space="preserve">If yes, how do they do this? </t>
  </si>
  <si>
    <t>2.4.5.g</t>
  </si>
  <si>
    <t>Is the online provider’s privacy policy clearly stated on the website?</t>
  </si>
  <si>
    <t>2.4.5.h</t>
  </si>
  <si>
    <t xml:space="preserve">Do individuals who have access to personal identification information within learner files meet state and/or federal legal requirements for working with youth? </t>
  </si>
  <si>
    <t>If yes, what are the requirements for access by those individuals?</t>
  </si>
  <si>
    <t>2.4.5.i</t>
  </si>
  <si>
    <t>Do online instructors meet professional and legal requirements as set in Section 3.0?</t>
  </si>
  <si>
    <t>2.4.5.j</t>
  </si>
  <si>
    <t xml:space="preserve">How is identification of learner’s verified through the online course and for the final test? How frequently? </t>
  </si>
  <si>
    <t>2.4.5.k</t>
  </si>
  <si>
    <t>How are completion of the course and results of learners recorded?</t>
  </si>
  <si>
    <t>2.4.5.l</t>
  </si>
  <si>
    <t>When are results of performance of the course reported to learners?</t>
  </si>
  <si>
    <t>2.4.5.m</t>
  </si>
  <si>
    <t xml:space="preserve">How are completion certificates issued? </t>
  </si>
  <si>
    <t>2.4.5.n</t>
  </si>
  <si>
    <t>Do technological hardware and software meet State and/or federal requirements?</t>
  </si>
  <si>
    <t>2.4.5.o</t>
  </si>
  <si>
    <t>How is parental/guardian authorization acquired?</t>
  </si>
  <si>
    <t>Prerequisites</t>
  </si>
  <si>
    <t>How many instructors are currently involved in the driver education program?  V</t>
  </si>
  <si>
    <t>Instructor Training</t>
  </si>
  <si>
    <t>Is there a formal system of communication between the entities that deliver driver education and the licensing agency?  If so, what information is exchanged?v</t>
  </si>
  <si>
    <t>GDL System</t>
  </si>
  <si>
    <t>Does the State licensing agency monitor compliance with GDL provisions?  How is non-compliance by novice drivers or parents identified?  What is the impact of non-compliance?</t>
  </si>
  <si>
    <t xml:space="preserve">State has very defined GDL laws with penalties which exceed the national expectations. 							</t>
  </si>
  <si>
    <t xml:space="preserve">Intermediate driver restrictions are in effect for 270 days requiring parents/guardians to oversee for an extended period of time beyond supervised driving practice of 70 hours. </t>
  </si>
  <si>
    <t xml:space="preserve">Maine requires a parent/guardian to attend one of the following student-based educational sessions: classroom instruction for two hours, parent ride along for one hour, or class orientation for one hour.  </t>
  </si>
  <si>
    <t>Maine plans on continueing to produce the Parent Supervised Driving Program Manual</t>
  </si>
  <si>
    <t xml:space="preserve">Main plans on continuing the parent involvement requirement with more added direction for requirements. </t>
  </si>
  <si>
    <t xml:space="preserve">Availability and distribution of The Parent’s Supervised Driving Program manual, which provides 18 practice skills lessons in different driving environments. </t>
  </si>
  <si>
    <t xml:space="preserve">Require a written agreement between the teen and parents/guardians that reflects the expectations of both the teen and the parent, and clearly defines the restrictions, privileges, rules, and consequences that will serve as the basis for the teen to earn, and the parents/guardians to grant progressively broader driving privileges. </t>
  </si>
  <si>
    <t>1.1: Communication between the BMV staff for the management of the driver education program and driver licensing is through informal meetings on an as-needed basis with plans for a more routine and consistent schedule.</t>
  </si>
  <si>
    <t>1.3: Crash data is available to the driver education program for research and evaluation purposes.</t>
  </si>
  <si>
    <t>1.4: The Maine Bureau of Highway Safety has assisted with the development of Strategic Plans for multiple highway safety topic areas and expressed an interest in assisting with the same document for driver education.</t>
  </si>
  <si>
    <t xml:space="preserve">1.1: Commercial schools have one single State office for oversight and leadership. </t>
  </si>
  <si>
    <t>1.1: The Maine Motorist Handbook and Study Guide is available to schools, parents/guardians, and students.</t>
  </si>
  <si>
    <t>1.2: Program expectations are carried in administrative rule and are applicable to public and commercial schools equally.</t>
  </si>
  <si>
    <t>1.2: The State’s driver education program manager is very familiar with the program, laws, rules, and program delivery.</t>
  </si>
  <si>
    <t>1.2: Audits, announced and unannounced (covert), are conducted.</t>
  </si>
  <si>
    <t>1.2: The application process for public schools, commercial schools, and instructors are established and reviewed under the same set of program rules.</t>
  </si>
  <si>
    <t>1.2: Student, instructor, and course data is collected at the State level.</t>
  </si>
  <si>
    <t>1.3: The State driver education program staff are funded through Bureau of Motor Vehicles fees; commercial school programs are funded locally through course registration fees.</t>
  </si>
  <si>
    <t>1.4: A Technical Review Panel is convened when rules changes are being proposed.</t>
  </si>
  <si>
    <t xml:space="preserve">1.1: Create an advisory board for both public and commercial school driver education programs which includes program stakeholders. See ANSTSE’s Guidelines for Establishing State Driver Education Advisory Boards for more information. </t>
  </si>
  <si>
    <t>1.1: Require State driver education program staff to participate in the instructor development training that is required for front line instructors.</t>
  </si>
  <si>
    <t xml:space="preserve">1.1: Publish program procedures, policies, and guidance documents in a central location, available on the web, and in a consistent format. </t>
  </si>
  <si>
    <t>1.1: Increase staffing levels or assignments so the rules that exist for licensing schools, registering instructors, monitoring instructor performance, instructor prep, and new instructor development are followed and accomplished.</t>
  </si>
  <si>
    <t>1.2: Track and report information on students that fail the driver education course, or begin the course but do not finish, to make program changes to reduce the rate of incompletes and failures.</t>
  </si>
  <si>
    <t xml:space="preserve">1.2: Evaluate the course completion information, at the student and course level, for overall program improvement. </t>
  </si>
  <si>
    <t>1.2: Ensure driver education programs are culturally competent by reflecting multi-cultural education principles including, but not limited to, alternate language options for the diverse learning style needs of the citizens of Maine.</t>
  </si>
  <si>
    <t xml:space="preserve">1.3: Share crash and citation data trends with driver education programs to allow them to better focus training efforts when and where needed.  </t>
  </si>
  <si>
    <t>1.4 Create a statewide driver education strategic plan with performance measures and goals in cooperation with the Maine Bureau of Highway Safety.</t>
  </si>
  <si>
    <t xml:space="preserve">1.4: Establish a pro-active outreach and communication effort for parents/guardians, novice teen drivers, driver education instructors, and other stakeholders. </t>
  </si>
  <si>
    <t>1.4: Establish a driver education program management team, for the two lead Bureau of Motor Vehicles offices and the Bureau of Highway Safety, to manage driver education program expectations, research, evaluation, and coordinate responses at the statute and administrative rule levels.</t>
  </si>
  <si>
    <t>2.1.1: Driver education curricula meets or exceeds current nationally recognized content standards.</t>
  </si>
  <si>
    <t>2.1.3: Requires 10 hours behind-the-wheel training.</t>
  </si>
  <si>
    <t>2.1.5: Each student is provided a textbook to use as an integral part of the program.</t>
  </si>
  <si>
    <t xml:space="preserve">2.1.6: End of course knowledge and skill assessment examinations are required. </t>
  </si>
  <si>
    <t>2.2: Providers are required to maintain classroom and behind-the-wheel instructional records for each student.</t>
  </si>
  <si>
    <t xml:space="preserve">2.3.1: Classes are limited to 30 students and student/teacher ratios are within the NTDETAS. </t>
  </si>
  <si>
    <t>2.3.2: Minimum standards are established for the number of classroom students per square foot of space.</t>
  </si>
  <si>
    <t>2.2.1 and 2.2.2: Chapter 9, Rule, §6, subsection 1D 8/Evalutation: Places responsibility on individual schools for creating a plan for evaluation and recording student progress, however, no parameters are defined that would ensure that the school meets the Standards for timely and ongoing feedback to students.</t>
  </si>
  <si>
    <t xml:space="preserve">2.3.4: Amend current Rules so that all driver education vehicles should also be required to be equipped with the following: instructor eye-check mirror and rear-view mirror and ensure that the signage is visible from all sides of the vehicle. </t>
  </si>
  <si>
    <t>2.4: Create Rules that govern and define parameters by which online delivery of driver education is designed, delivered, and how students are assessed.</t>
  </si>
  <si>
    <t xml:space="preserve">3.1.1 &amp; 3.5.4: Prerequisites for instructor candidates include state identification background and criminal history checks initially and every five years, clean and acceptable driving record, a valid driver license, completed a first aid course, complete driving dynamics or defensive driving course, meet health requirements, and be at least 21 years of age and at least four years of driving experience. </t>
  </si>
  <si>
    <t>3.1.2.a &amp; 3.4.1.a: A driver knowledge test is given at the beginning and the end of the driver education instructor preparation program.  The emphasis is on the Maine rules of the road, alcohol, and roadway signs</t>
  </si>
  <si>
    <t>3.2.1 &amp; 3.2.2: Driving school instructor trainers and driver education instructors for the Class A course (classroom and behind-the-wheel instruction) receive 90 hours of training. All instructor training courses must be approved by the State.</t>
  </si>
  <si>
    <t>3.2.3: The instructor candidates' courses reviewed had sufficient time allotted for classroom peer teaching on topics which are part of the driver education curriculum.</t>
  </si>
  <si>
    <t>3.5.1: The provision of a minimum of sixteen hours of continuing education every two years following the issuance of the initial driver education instructor license.</t>
  </si>
  <si>
    <t>3.5.4: Additional course requirements stated in the rules/regulations include first aid and dynamics or defensive driving courses.</t>
  </si>
  <si>
    <t>3.1.1.c: Review state and federal criminal history record information for screening current driver education instructors more frequently.</t>
  </si>
  <si>
    <t>3.1.2.b: Re-implement the requirement for instructor candidates to pass a basic driving skills assessment prior to the issuance of a driver education instructor license.</t>
  </si>
  <si>
    <t>3.3.1 &amp; 3.2.2: Change the focus on Class A to teaching/learning theories and teaching classroom instruction. Expand the focus in Class B on behind-the-wheel instruction. Follow the Novice Teen Driver Education and Training Administrative Standards (NTDETAS) Attachments C and D in developing the topics and components of each course.</t>
  </si>
  <si>
    <t>3.3.1: Require all instructor candidates to teach with a Class A and Class B instructor to deliver both classroom and behind-the-wheel course content during a regularly scheduled driver education course to novice students where the instructor candidate is being supervised and evaluated.</t>
  </si>
  <si>
    <t xml:space="preserve">3.4.1.a: Revise the Secretary of State's instructor knowledge test to include assessment of the driver education instructor’s knowledge of Maine driver education administrative rules and regulations, instructor and program responsibilities, classroom and behind-the-wheel teaching theories, classroom resources, in-vehicle equipment, assessment requirements for both classroom and behind-the-wheel, record keeping requirements, etc. </t>
  </si>
  <si>
    <t>3.4.1.a: Enhance the battery of questions for instructor candidates exit knowledge exam to include 3.2.1 topics.</t>
  </si>
  <si>
    <t>3.4.1.c: Develop and implement an in-vehicle teaching skills assessment utilized at the end of the Class A and Class B instructor training courses to ensure a minimum level of proficiency in teaching driver education behind-the-wheel.</t>
  </si>
  <si>
    <t xml:space="preserve">4.2.1: Multi-stage driver licensing system. </t>
  </si>
  <si>
    <t xml:space="preserve">4.2.1: Restrictions for handheld electronic devises, passengers, and nighttime driving. </t>
  </si>
  <si>
    <t xml:space="preserve">4.2.1: Restrictions are applied for 270 days from issuance date of intermediate license. </t>
  </si>
  <si>
    <t xml:space="preserve">4.2.1: Violation of intermediate license restrictions restarts the 270-day restriction period. </t>
  </si>
  <si>
    <t>4.2.2: Driver education requirement for anyone under the age of 18 to apply for a learner’s permit.</t>
  </si>
  <si>
    <t xml:space="preserve">4.2.3: No reduction of time in the multi-state licensing system for successful completion of a driver education course. </t>
  </si>
  <si>
    <t>4.4.1 &amp; 4.4.2: Maine utilizes an automated knowledge testing system which randomly draws questions from a large pool of possible questions.</t>
  </si>
  <si>
    <t>4.4.1 &amp;4.4.2: The Maine Road Test is based on the American Association of Motor Vehicle Administrators (AAMVA) Noncommercial Model Driver Testing System (NMDTS) and Commercial Driver License (CDL) road tests and utilizes many of the same elements.</t>
  </si>
  <si>
    <t xml:space="preserve">4.1.1: Conduct regular meetings of the Technical Review Panel (TRP). 
</t>
  </si>
  <si>
    <t>4.1.1: Establish a system to monitor, report, and analyze crash and citation data to determine opportunities for improvements to the State’s driver education program.</t>
  </si>
  <si>
    <t xml:space="preserve">4.1.1: Share crash and citation data trends with driver education schools to allow them to better focus training efforts on high-risk concerns as needed. </t>
  </si>
  <si>
    <t xml:space="preserve">4.3.1 &amp; 4.3.2: Develop and implement a judicial outreach program on the leaner’s permit, intermediate license requirements, and sanctions for court personnel, prosecutorial, and law enforcement representatives to ensure sanctions for noncompliance with licensing requirements are enforced uniformly. </t>
  </si>
  <si>
    <t>4.3.3: Evaluate the effectiveness of learner’s permit and intermediate license enforcement and sanctions efforts.</t>
  </si>
  <si>
    <t xml:space="preserve">4.3.1 &amp; 4.3.2: Provide training for courts and law enforcement representatives on leaner’s permit and intermediate license requirements and sanctions during conferences, workshops, rollcalls, and other related events. </t>
  </si>
  <si>
    <t xml:space="preserve">5.1.2: Intermediate driver restrictions are in effect for 270 days requiring parents/guardians to oversee for an extended period of time beyond supervised driving practice of 70 hours. </t>
  </si>
  <si>
    <t>5.1.1: State has defined GDL laws with penalties which exceed the national standards.</t>
  </si>
  <si>
    <t xml:space="preserve">5.2.1: Requirement of providers to conduct parent/guardian education. </t>
  </si>
  <si>
    <t xml:space="preserve">5.4.1: Availability and distribution of The Parent’s Supervised Driving Program manual, which provides 18 practice skills lessons in different driving environments. 
</t>
  </si>
  <si>
    <t xml:space="preserve">5.4.1: Availability of the downloadable RoadReady app at www.PSDPonline.com. </t>
  </si>
  <si>
    <t xml:space="preserve">5.2.2: Establish a formal education program management team to manage driver education program expectations, research, evaluation, and coordinate responses at the statute and administrative rule levels. 
</t>
  </si>
  <si>
    <t>5.2.2: Ensure parent/guardian seminars outline the parent’s responsibility and opportunities to reduce their teen’s risk and should include learning intentions for parents as well as a success criterion for instructors and programs. 
See ANSTSE’s 2020 Core Elements of Driver Education Parent / Guardian Seminars.</t>
  </si>
  <si>
    <t xml:space="preserve">5.3.1: Require driver education providers to inform parents/guardians of their teen’s progress throughout the driver education course and receive a post-course final assessment report that informs them of the progress and proficiency of their teen driver.
</t>
  </si>
  <si>
    <t xml:space="preserve">5.3.1: Conduct a valid post course evaluation to be completed by parents/guardians and students that measures the effectiveness of the program. </t>
  </si>
  <si>
    <t xml:space="preserve">5.4.1: Require a written agreement between the teen and parents that reflects the expectations of both the teen and the parent, and clearly defines the restrictions, privileges, rules, and consequences that will serve as the basis for the teen to earn, and the parent to grant progressively broader driving privileges. </t>
  </si>
  <si>
    <t xml:space="preserve">5.4.1: Establish a formal GDL outreach program to inform court and law enforcement of GDL requirements. </t>
  </si>
  <si>
    <t xml:space="preserve">2.1.2: Require "written lesson plans for classroom, behind-the-wheel, observation time, simulation, and driving ranges that include goals, objectives, and outcomes for learning". The following sub-components are not met: active learning/higher-order critical thinking skills, opportunity for learner reflection, and curricula that is culturally competent. </t>
  </si>
  <si>
    <t xml:space="preserve">2.1.7:  Require a formal method of post-course driver education program evaluation that is to be conducted by either the student and/or parent/guardian. </t>
  </si>
  <si>
    <t>2.2.1: Require all driver education providers to conduct valid post-course evaluations to be completed by students and parents/guardians that measures the effectiveness of the driver education program.</t>
  </si>
  <si>
    <t xml:space="preserve">2.2.2: Require all driver education providers and instructors to give formal ongoing feedback to students and parents/guardians on classroom and behind-the-wheel instruction progress. </t>
  </si>
  <si>
    <t>2.1.3: Adopt legislation and/or regulation that:
o   	Increases minimum classroom hours from 30 to 45 hours.
o  	Requires 10 hours of additional flexible, verifiable instruction.
o  Requires second stage driver education of at least 10 hours.</t>
  </si>
  <si>
    <t xml:space="preserve">2.1.4: Require that instruction offers "concurrent and integrated" classroom and behind-the-wheel training and is not completed in fewer than 30-days. </t>
  </si>
  <si>
    <t xml:space="preserve">3.1.1 &amp; 3.5.4: Prerequisites for instructor candidates include state identification background and criminal history checks initially and every five years, clean and acceptable driving record, a valid driver license, completed a first aid course, complete driving dynamics or defensive driving course, meet health requirements, and be at least 21 years of age and at least four years of driving experience.   </t>
  </si>
  <si>
    <t>3.1.2.a &amp; 3.4.1.a: A driver knowledge test is given at the end of the driver education instructor preparation program.  The emphasis is on the Maine rules of the road, alcohol, and roadway signs</t>
  </si>
  <si>
    <t xml:space="preserve">4.1.1: Establish formal communication channels between the Driver/Rider Education Section and the Driver Services Division to communicate and collaborate on driver education opportunities. </t>
  </si>
  <si>
    <t>4.4.1: The new Maine Driver’s Manual utilizes the American Association of Motor Vehicle Administrators (AAMVA) Noncommercial Model Driver Testing System (NMDTS) driver manual language and is being converted to HTML format for digital use and availability in multiple languages.</t>
  </si>
  <si>
    <t xml:space="preserve">5.2.1 State requires the parent/guardian of a teen driver to attend one of the following: classroom instruction for two hours, parent ride along for one hour, or class orientation for one hour. </t>
  </si>
  <si>
    <t xml:space="preserve">5.4.1: Develop a method to analyze and evaluate GDL traffic citations and court actions to determine the effectiveness and enforcement of GDL restrictions. </t>
  </si>
  <si>
    <t xml:space="preserve">5.4.1: Increase access to resources to assist parents/guardians to supervise their teen’s learning-to drive experience, including a sample Parent-Teen Driving Agreement. Establish a single location for parents/guardian to have access to all information and resources about the licensing process and supervising their teen’s learning-to drive experience.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</si>
</sst>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d/yy;@"/>
    <numFmt numFmtId="165" formatCode="mm/dd/yy;@"/>
    <numFmt numFmtId="166" formatCode="mm/dd/yy"/>
  </numFmts>
  <fonts count="51" x14ac:knownFonts="1">
    <font>
      <sz val="11"/>
      <color theme="1"/>
      <name val="Calibri"/>
      <family val="2"/>
      <scheme val="minor"/>
    </font>
    <font>
      <sz val="11"/>
      <color theme="1"/>
      <name val="Calibri"/>
      <family val="2"/>
      <scheme val="minor"/>
    </font>
    <font>
      <sz val="10"/>
      <name val="Arial"/>
    </font>
    <font>
      <b/>
      <sz val="11"/>
      <color rgb="FFFFFFFF"/>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0"/>
      <name val="Arial"/>
      <family val="2"/>
    </font>
    <font>
      <b/>
      <sz val="11"/>
      <color theme="0"/>
      <name val="Calibri"/>
      <family val="2"/>
      <scheme val="minor"/>
    </font>
    <font>
      <b/>
      <sz val="11"/>
      <color theme="1"/>
      <name val="Calibri"/>
      <family val="2"/>
      <scheme val="minor"/>
    </font>
    <font>
      <sz val="10"/>
      <color theme="0" tint="-0.249977111117893"/>
      <name val="Wingdings 3"/>
      <family val="1"/>
      <charset val="2"/>
    </font>
    <font>
      <b/>
      <i/>
      <sz val="11"/>
      <color theme="1"/>
      <name val="Calibri"/>
      <family val="2"/>
      <scheme val="minor"/>
    </font>
    <font>
      <sz val="10"/>
      <name val="Book Antiqua"/>
      <family val="1"/>
    </font>
    <font>
      <b/>
      <sz val="10"/>
      <name val="Book Antiqua"/>
      <family val="1"/>
    </font>
    <font>
      <u/>
      <sz val="11"/>
      <color theme="10"/>
      <name val="Calibri"/>
      <family val="2"/>
      <scheme val="minor"/>
    </font>
    <font>
      <b/>
      <sz val="12"/>
      <color rgb="FF000000"/>
      <name val="Arial"/>
      <family val="2"/>
    </font>
    <font>
      <sz val="11"/>
      <color theme="0"/>
      <name val="Calibri"/>
      <family val="2"/>
      <scheme val="minor"/>
    </font>
    <font>
      <sz val="11"/>
      <name val="Arial"/>
      <family val="2"/>
    </font>
    <font>
      <sz val="11"/>
      <color rgb="FF000000"/>
      <name val="Arial"/>
      <family val="2"/>
    </font>
    <font>
      <u/>
      <sz val="11"/>
      <color theme="10"/>
      <name val="Arial"/>
      <family val="2"/>
    </font>
    <font>
      <b/>
      <sz val="11"/>
      <name val="Arial"/>
      <family val="2"/>
    </font>
    <font>
      <b/>
      <u/>
      <sz val="11"/>
      <color rgb="FFFF0000"/>
      <name val="Calibri"/>
      <family val="2"/>
      <scheme val="minor"/>
    </font>
    <font>
      <b/>
      <sz val="11"/>
      <color theme="0" tint="-4.9989318521683403E-2"/>
      <name val="Calibri"/>
      <family val="2"/>
      <scheme val="minor"/>
    </font>
    <font>
      <b/>
      <sz val="11"/>
      <color rgb="FFFF0000"/>
      <name val="Calibri"/>
      <family val="2"/>
      <scheme val="minor"/>
    </font>
    <font>
      <b/>
      <u/>
      <sz val="11"/>
      <color theme="0"/>
      <name val="Arial"/>
      <family val="2"/>
    </font>
    <font>
      <sz val="11"/>
      <color rgb="FF000000"/>
      <name val="Calibri"/>
      <family val="2"/>
      <scheme val="minor"/>
    </font>
    <font>
      <sz val="12"/>
      <color rgb="FFFFFFFF"/>
      <name val="Arial"/>
      <family val="2"/>
    </font>
    <font>
      <sz val="11"/>
      <color rgb="FF3F3F76"/>
      <name val="Calibri"/>
      <family val="2"/>
      <scheme val="minor"/>
    </font>
    <font>
      <u/>
      <sz val="11"/>
      <color theme="0"/>
      <name val="Arial"/>
      <family val="2"/>
    </font>
    <font>
      <sz val="11"/>
      <color rgb="FF3F3F76"/>
      <name val="Arial"/>
      <family val="2"/>
    </font>
    <font>
      <b/>
      <sz val="11"/>
      <color rgb="FF3F3F76"/>
      <name val="Arial"/>
      <family val="2"/>
    </font>
    <font>
      <sz val="11"/>
      <color rgb="FF3F3F76"/>
      <name val="Calibri"/>
      <family val="2"/>
    </font>
    <font>
      <sz val="11"/>
      <color rgb="FFFFFFFF"/>
      <name val="Arial"/>
      <family val="2"/>
    </font>
    <font>
      <u/>
      <sz val="11"/>
      <color rgb="FFFFFFFF"/>
      <name val="Arial"/>
      <family val="2"/>
    </font>
    <font>
      <b/>
      <sz val="7"/>
      <color rgb="FFFFFFFF"/>
      <name val="Arial"/>
      <family val="2"/>
    </font>
    <font>
      <sz val="7"/>
      <color rgb="FF000000"/>
      <name val="Arial"/>
      <family val="2"/>
    </font>
    <font>
      <b/>
      <sz val="7"/>
      <color rgb="FF000000"/>
      <name val="Arial"/>
      <family val="2"/>
    </font>
    <font>
      <b/>
      <sz val="11"/>
      <name val="Calibri"/>
      <family val="2"/>
      <scheme val="minor"/>
    </font>
    <font>
      <sz val="11"/>
      <color rgb="FFFF0000"/>
      <name val="Calibri"/>
      <family val="2"/>
      <scheme val="minor"/>
    </font>
    <font>
      <sz val="11"/>
      <name val="Calibri"/>
      <family val="2"/>
      <scheme val="minor"/>
    </font>
    <font>
      <sz val="12"/>
      <color theme="1"/>
      <name val="Calibri"/>
    </font>
    <font>
      <sz val="12"/>
      <color rgb="FF000000"/>
      <name val="Calibri"/>
    </font>
    <font>
      <sz val="11"/>
      <color rgb="FF444444"/>
      <name val="Calibri"/>
      <family val="2"/>
      <charset val="1"/>
    </font>
    <font>
      <sz val="11"/>
      <color rgb="FF3F3F76"/>
      <name val="Arial"/>
    </font>
    <font>
      <sz val="11"/>
      <color rgb="FFFFFFFF"/>
      <name val="Arial"/>
    </font>
    <font>
      <sz val="11"/>
      <color rgb="FF3F3F76"/>
      <name val="Arial"/>
      <charset val="1"/>
    </font>
    <font>
      <sz val="11"/>
      <color rgb="FFFFFFFF"/>
      <name val="Calibri"/>
      <family val="2"/>
      <scheme val="minor"/>
    </font>
    <font>
      <b/>
      <sz val="12"/>
      <color rgb="FF000000"/>
      <name val="Arial"/>
    </font>
    <font>
      <sz val="11"/>
      <color rgb="FF444444"/>
      <name val="Calibri"/>
      <charset val="1"/>
    </font>
    <font>
      <sz val="11"/>
      <color theme="1"/>
      <name val="Calibri"/>
      <charset val="1"/>
    </font>
  </fonts>
  <fills count="18">
    <fill>
      <patternFill patternType="none"/>
    </fill>
    <fill>
      <patternFill patternType="gray125"/>
    </fill>
    <fill>
      <patternFill patternType="solid">
        <fgColor rgb="FF293845"/>
        <bgColor indexed="64"/>
      </patternFill>
    </fill>
    <fill>
      <patternFill patternType="solid">
        <fgColor rgb="FFEEEEEE"/>
        <bgColor indexed="64"/>
      </patternFill>
    </fill>
    <fill>
      <patternFill patternType="solid">
        <fgColor rgb="FFDDDDDD"/>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83BF"/>
        <bgColor indexed="64"/>
      </patternFill>
    </fill>
    <fill>
      <patternFill patternType="solid">
        <fgColor rgb="FFFFCC99"/>
      </patternFill>
    </fill>
    <fill>
      <patternFill patternType="solid">
        <fgColor rgb="FFFFFFCC"/>
      </patternFill>
    </fill>
    <fill>
      <patternFill patternType="solid">
        <fgColor rgb="FF293845"/>
        <bgColor rgb="FF293845"/>
      </patternFill>
    </fill>
    <fill>
      <patternFill patternType="solid">
        <fgColor rgb="FFFFCC99"/>
        <bgColor rgb="FFFFCC99"/>
      </patternFill>
    </fill>
    <fill>
      <patternFill patternType="solid">
        <fgColor theme="2"/>
        <bgColor indexed="64"/>
      </patternFill>
    </fill>
    <fill>
      <patternFill patternType="solid">
        <fgColor rgb="FFFFF2CC"/>
        <bgColor indexed="64"/>
      </patternFill>
    </fill>
    <fill>
      <patternFill patternType="solid">
        <fgColor rgb="FFBFBFBF"/>
        <bgColor indexed="64"/>
      </patternFill>
    </fill>
    <fill>
      <patternFill patternType="solid">
        <fgColor rgb="FFEBEBA7"/>
        <bgColor indexed="64"/>
      </patternFill>
    </fill>
  </fills>
  <borders count="7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000000"/>
      </left>
      <right style="medium">
        <color indexed="64"/>
      </right>
      <top style="medium">
        <color rgb="FF000000"/>
      </top>
      <bottom style="medium">
        <color rgb="FF000000"/>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B2B2B2"/>
      </left>
      <right style="thin">
        <color rgb="FFB2B2B2"/>
      </right>
      <top style="thin">
        <color rgb="FFB2B2B2"/>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7F7F7F"/>
      </right>
      <top/>
      <bottom style="thin">
        <color rgb="FF7F7F7F"/>
      </bottom>
      <diagonal/>
    </border>
    <border>
      <left/>
      <right style="thin">
        <color indexed="64"/>
      </right>
      <top/>
      <bottom/>
      <diagonal/>
    </border>
    <border>
      <left/>
      <right style="thin">
        <color indexed="64"/>
      </right>
      <top style="thin">
        <color indexed="64"/>
      </top>
      <bottom style="thin">
        <color indexed="64"/>
      </bottom>
      <diagonal/>
    </border>
  </borders>
  <cellStyleXfs count="29">
    <xf numFmtId="0" fontId="0" fillId="0" borderId="0"/>
    <xf numFmtId="0" fontId="2" fillId="0" borderId="0"/>
    <xf numFmtId="43" fontId="2"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0" fontId="15" fillId="0" borderId="0" applyNumberFormat="0" applyFill="0" applyBorder="0" applyAlignment="0" applyProtection="0"/>
    <xf numFmtId="0" fontId="28" fillId="10" borderId="41" applyNumberFormat="0" applyAlignment="0" applyProtection="0"/>
    <xf numFmtId="0" fontId="1" fillId="11" borderId="42" applyNumberFormat="0" applyFont="0" applyAlignment="0" applyProtection="0"/>
    <xf numFmtId="0" fontId="4" fillId="0" borderId="0"/>
    <xf numFmtId="0" fontId="4" fillId="0" borderId="0"/>
    <xf numFmtId="43"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0" fontId="15" fillId="0" borderId="0" applyNumberFormat="0" applyFill="0" applyBorder="0" applyAlignment="0" applyProtection="0"/>
    <xf numFmtId="0" fontId="4" fillId="0" borderId="0"/>
    <xf numFmtId="0" fontId="8" fillId="0" borderId="0"/>
    <xf numFmtId="43" fontId="8" fillId="0" borderId="0" applyFont="0" applyFill="0" applyBorder="0" applyAlignment="0" applyProtection="0"/>
    <xf numFmtId="0" fontId="20" fillId="0" borderId="0" applyNumberFormat="0" applyFill="0" applyBorder="0" applyAlignment="0" applyProtection="0"/>
    <xf numFmtId="0" fontId="1" fillId="0" borderId="0"/>
    <xf numFmtId="0" fontId="15" fillId="0" borderId="0" applyNumberForma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4" fillId="0" borderId="0"/>
    <xf numFmtId="0" fontId="8" fillId="0" borderId="0"/>
    <xf numFmtId="43" fontId="8" fillId="0" borderId="0" applyFont="0" applyFill="0" applyBorder="0" applyAlignment="0" applyProtection="0"/>
  </cellStyleXfs>
  <cellXfs count="417">
    <xf numFmtId="0" fontId="0" fillId="0" borderId="0" xfId="0"/>
    <xf numFmtId="0" fontId="3" fillId="2" borderId="1" xfId="3" applyFont="1" applyFill="1" applyBorder="1" applyAlignment="1">
      <alignment horizontal="center" vertical="center" wrapText="1"/>
    </xf>
    <xf numFmtId="0" fontId="4" fillId="4" borderId="1" xfId="3" applyFont="1" applyFill="1" applyBorder="1" applyAlignment="1">
      <alignment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vertical="center" wrapText="1"/>
    </xf>
    <xf numFmtId="0" fontId="4" fillId="3" borderId="1" xfId="3" applyFont="1" applyFill="1" applyBorder="1" applyAlignment="1">
      <alignment horizontal="center" vertical="center" wrapText="1"/>
    </xf>
    <xf numFmtId="0" fontId="6" fillId="2" borderId="0" xfId="1" applyFont="1" applyFill="1"/>
    <xf numFmtId="0" fontId="0" fillId="0" borderId="0" xfId="0" applyAlignment="1">
      <alignment horizontal="center" vertical="center"/>
    </xf>
    <xf numFmtId="0" fontId="6" fillId="2" borderId="0" xfId="0" applyFont="1" applyFill="1" applyAlignment="1">
      <alignment horizontal="center" vertical="center"/>
    </xf>
    <xf numFmtId="0" fontId="0" fillId="5" borderId="0" xfId="0" applyFill="1"/>
    <xf numFmtId="0" fontId="0" fillId="0" borderId="5" xfId="0" applyBorder="1"/>
    <xf numFmtId="0" fontId="0" fillId="0" borderId="6" xfId="0" applyBorder="1"/>
    <xf numFmtId="0" fontId="0" fillId="0" borderId="7" xfId="0" applyBorder="1"/>
    <xf numFmtId="0" fontId="0" fillId="0" borderId="8" xfId="0" applyBorder="1"/>
    <xf numFmtId="0" fontId="0" fillId="5" borderId="7"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0" borderId="0" xfId="0" applyBorder="1"/>
    <xf numFmtId="0" fontId="10" fillId="0" borderId="0" xfId="0" applyFont="1" applyAlignment="1">
      <alignment horizontal="right"/>
    </xf>
    <xf numFmtId="0" fontId="0" fillId="0" borderId="5" xfId="0" applyBorder="1" applyAlignment="1">
      <alignment horizontal="left"/>
    </xf>
    <xf numFmtId="0" fontId="11" fillId="5" borderId="0" xfId="0" applyFont="1" applyFill="1"/>
    <xf numFmtId="0" fontId="11" fillId="5" borderId="5" xfId="0" applyFont="1" applyFill="1" applyBorder="1"/>
    <xf numFmtId="0" fontId="0" fillId="5" borderId="5" xfId="0" applyFill="1" applyBorder="1" applyAlignment="1">
      <alignment horizontal="left" vertical="center"/>
    </xf>
    <xf numFmtId="0" fontId="0" fillId="5" borderId="7" xfId="0" applyFill="1" applyBorder="1" applyAlignment="1">
      <alignment horizontal="left" vertical="center"/>
    </xf>
    <xf numFmtId="0" fontId="10" fillId="0" borderId="0" xfId="0" applyFont="1"/>
    <xf numFmtId="0" fontId="0" fillId="0" borderId="0" xfId="0" applyFont="1"/>
    <xf numFmtId="0" fontId="10" fillId="6" borderId="8" xfId="0" applyFont="1" applyFill="1" applyBorder="1"/>
    <xf numFmtId="0" fontId="11" fillId="5" borderId="7" xfId="0" applyFont="1" applyFill="1" applyBorder="1" applyAlignment="1">
      <alignment vertical="center"/>
    </xf>
    <xf numFmtId="0" fontId="11" fillId="5" borderId="6" xfId="0" applyFont="1" applyFill="1" applyBorder="1" applyAlignment="1">
      <alignment vertical="center"/>
    </xf>
    <xf numFmtId="0" fontId="12" fillId="0" borderId="0" xfId="0" applyFont="1"/>
    <xf numFmtId="0" fontId="0" fillId="0" borderId="0" xfId="0" applyAlignment="1">
      <alignment vertical="top"/>
    </xf>
    <xf numFmtId="0" fontId="0" fillId="0" borderId="5" xfId="0" applyBorder="1" applyAlignment="1">
      <alignment horizontal="left" vertical="top" wrapText="1"/>
    </xf>
    <xf numFmtId="0" fontId="0" fillId="0" borderId="7" xfId="0" applyBorder="1" applyAlignment="1">
      <alignment horizontal="left" vertical="top" wrapText="1"/>
    </xf>
    <xf numFmtId="0" fontId="10" fillId="0" borderId="0" xfId="0" applyFont="1" applyAlignment="1">
      <alignment horizontal="right" vertical="top"/>
    </xf>
    <xf numFmtId="0" fontId="11" fillId="5" borderId="7" xfId="0" applyFont="1" applyFill="1" applyBorder="1"/>
    <xf numFmtId="0" fontId="0" fillId="5" borderId="6" xfId="0" applyFill="1" applyBorder="1" applyAlignment="1">
      <alignment horizontal="left" vertical="center"/>
    </xf>
    <xf numFmtId="0" fontId="0" fillId="0" borderId="0" xfId="0" applyAlignment="1">
      <alignment horizontal="center"/>
    </xf>
    <xf numFmtId="0" fontId="10" fillId="6" borderId="0" xfId="0" applyFont="1" applyFill="1" applyAlignment="1">
      <alignment horizontal="center"/>
    </xf>
    <xf numFmtId="0" fontId="0" fillId="6" borderId="11" xfId="0" applyFill="1" applyBorder="1"/>
    <xf numFmtId="0" fontId="14" fillId="6" borderId="12" xfId="0" applyFont="1" applyFill="1" applyBorder="1" applyAlignment="1" applyProtection="1">
      <alignment horizontal="center" wrapText="1"/>
    </xf>
    <xf numFmtId="0" fontId="10" fillId="0" borderId="13" xfId="0" applyFont="1" applyBorder="1" applyAlignment="1">
      <alignment horizontal="center"/>
    </xf>
    <xf numFmtId="0" fontId="10" fillId="0" borderId="12" xfId="0" applyFont="1" applyBorder="1" applyAlignment="1">
      <alignment horizontal="center"/>
    </xf>
    <xf numFmtId="0" fontId="10" fillId="0" borderId="14" xfId="0" applyFont="1" applyFill="1" applyBorder="1" applyAlignment="1">
      <alignment horizontal="center"/>
    </xf>
    <xf numFmtId="0" fontId="10" fillId="6" borderId="0" xfId="0" applyFont="1" applyFill="1" applyBorder="1" applyAlignment="1">
      <alignment horizontal="center"/>
    </xf>
    <xf numFmtId="0" fontId="0" fillId="0" borderId="15" xfId="0" applyBorder="1"/>
    <xf numFmtId="0" fontId="10" fillId="0" borderId="16" xfId="0" applyFont="1" applyBorder="1" applyAlignment="1">
      <alignment horizontal="center"/>
    </xf>
    <xf numFmtId="0" fontId="10" fillId="0" borderId="17" xfId="0" applyFont="1" applyFill="1" applyBorder="1" applyAlignment="1">
      <alignment horizontal="center"/>
    </xf>
    <xf numFmtId="0" fontId="10" fillId="6" borderId="10" xfId="0" applyFont="1" applyFill="1" applyBorder="1" applyAlignment="1">
      <alignment horizontal="center" textRotation="45"/>
    </xf>
    <xf numFmtId="0" fontId="10" fillId="6" borderId="9" xfId="0" applyFont="1" applyFill="1" applyBorder="1" applyAlignment="1">
      <alignment horizontal="center" textRotation="45"/>
    </xf>
    <xf numFmtId="0" fontId="0" fillId="0" borderId="5" xfId="0" applyBorder="1" applyAlignment="1">
      <alignment horizontal="left" vertical="top"/>
    </xf>
    <xf numFmtId="0" fontId="10" fillId="6" borderId="8" xfId="0" applyFont="1" applyFill="1" applyBorder="1" applyAlignment="1"/>
    <xf numFmtId="0" fontId="0" fillId="5" borderId="18" xfId="0" applyFill="1" applyBorder="1" applyAlignment="1">
      <alignment horizontal="left" vertical="center"/>
    </xf>
    <xf numFmtId="0" fontId="11" fillId="5" borderId="18" xfId="0" applyFont="1" applyFill="1" applyBorder="1" applyAlignment="1">
      <alignment vertical="center"/>
    </xf>
    <xf numFmtId="0" fontId="0" fillId="0" borderId="18" xfId="0" applyBorder="1"/>
    <xf numFmtId="0" fontId="11" fillId="5" borderId="9" xfId="0" applyFont="1" applyFill="1" applyBorder="1" applyAlignment="1">
      <alignment vertical="center"/>
    </xf>
    <xf numFmtId="0" fontId="15" fillId="0" borderId="0" xfId="6"/>
    <xf numFmtId="0" fontId="6" fillId="2" borderId="0" xfId="0" applyFont="1" applyFill="1" applyAlignment="1">
      <alignment horizontal="center" vertical="top"/>
    </xf>
    <xf numFmtId="0" fontId="6" fillId="2" borderId="0" xfId="1" applyFont="1" applyFill="1" applyAlignment="1">
      <alignment horizontal="left" vertical="top" wrapText="1"/>
    </xf>
    <xf numFmtId="0" fontId="4" fillId="0" borderId="0" xfId="0" applyFont="1" applyAlignment="1">
      <alignment horizontal="left" vertical="top" wrapText="1"/>
    </xf>
    <xf numFmtId="0" fontId="4" fillId="3" borderId="2" xfId="3" applyFont="1" applyFill="1" applyBorder="1" applyAlignment="1">
      <alignment vertical="center" wrapText="1"/>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0" borderId="0" xfId="0" applyFont="1" applyAlignment="1">
      <alignment vertical="top"/>
    </xf>
    <xf numFmtId="0" fontId="4" fillId="4" borderId="2" xfId="3" applyFont="1" applyFill="1" applyBorder="1" applyAlignment="1">
      <alignment vertical="center" wrapText="1"/>
    </xf>
    <xf numFmtId="0" fontId="4" fillId="4" borderId="3" xfId="3" applyFont="1" applyFill="1" applyBorder="1" applyAlignment="1">
      <alignment horizontal="center" vertical="center" wrapText="1"/>
    </xf>
    <xf numFmtId="0" fontId="4" fillId="4" borderId="4" xfId="3" applyFont="1" applyFill="1" applyBorder="1" applyAlignment="1">
      <alignment horizontal="center" vertical="center" wrapText="1"/>
    </xf>
    <xf numFmtId="0" fontId="15" fillId="0" borderId="0" xfId="6" applyAlignment="1">
      <alignment vertical="top"/>
    </xf>
    <xf numFmtId="0" fontId="15" fillId="6" borderId="0" xfId="6" applyFill="1" applyAlignment="1">
      <alignment horizontal="center" wrapText="1"/>
    </xf>
    <xf numFmtId="0" fontId="4" fillId="3" borderId="2" xfId="3" applyFont="1" applyFill="1" applyBorder="1" applyAlignment="1">
      <alignment horizontal="center" vertical="center" wrapText="1"/>
    </xf>
    <xf numFmtId="0" fontId="6" fillId="2" borderId="0" xfId="1" applyFont="1" applyFill="1" applyBorder="1" applyAlignment="1">
      <alignment vertical="center"/>
    </xf>
    <xf numFmtId="0" fontId="3" fillId="2" borderId="23" xfId="3" applyFont="1" applyFill="1" applyBorder="1" applyAlignment="1">
      <alignment horizontal="center" vertical="center" wrapText="1"/>
    </xf>
    <xf numFmtId="0" fontId="4" fillId="3" borderId="23" xfId="3" applyFont="1" applyFill="1" applyBorder="1" applyAlignment="1">
      <alignment horizontal="center" vertical="center" wrapText="1"/>
    </xf>
    <xf numFmtId="0" fontId="4" fillId="4" borderId="23" xfId="3" applyFont="1" applyFill="1" applyBorder="1" applyAlignment="1">
      <alignment horizontal="center" vertical="center" wrapText="1"/>
    </xf>
    <xf numFmtId="0" fontId="15" fillId="0" borderId="6" xfId="6" applyBorder="1" applyAlignment="1">
      <alignment horizontal="left" vertical="top" wrapText="1"/>
    </xf>
    <xf numFmtId="0" fontId="15" fillId="0" borderId="7" xfId="6" applyBorder="1" applyAlignment="1">
      <alignment horizontal="left" vertical="top" wrapText="1"/>
    </xf>
    <xf numFmtId="0" fontId="15" fillId="0" borderId="5" xfId="6" applyBorder="1" applyAlignment="1">
      <alignment horizontal="left" vertical="top" wrapText="1"/>
    </xf>
    <xf numFmtId="0" fontId="15" fillId="0" borderId="18" xfId="6" applyBorder="1" applyAlignment="1">
      <alignment horizontal="left" vertical="top" wrapText="1"/>
    </xf>
    <xf numFmtId="0" fontId="15" fillId="6" borderId="8" xfId="6" applyFill="1" applyBorder="1" applyAlignment="1">
      <alignment horizontal="center" wrapText="1"/>
    </xf>
    <xf numFmtId="0" fontId="10" fillId="0" borderId="26" xfId="0" applyFont="1" applyBorder="1" applyAlignment="1">
      <alignment horizontal="center" wrapText="1"/>
    </xf>
    <xf numFmtId="0" fontId="10" fillId="0" borderId="27" xfId="0" applyFont="1" applyBorder="1" applyAlignment="1">
      <alignment horizontal="center" wrapText="1"/>
    </xf>
    <xf numFmtId="0" fontId="0" fillId="0" borderId="20" xfId="0" applyBorder="1"/>
    <xf numFmtId="0" fontId="15" fillId="0" borderId="0" xfId="6" quotePrefix="1"/>
    <xf numFmtId="0" fontId="15" fillId="0" borderId="0" xfId="6" applyAlignment="1">
      <alignment horizontal="left"/>
    </xf>
    <xf numFmtId="0" fontId="17" fillId="2" borderId="0" xfId="0" applyFont="1" applyFill="1"/>
    <xf numFmtId="0" fontId="4" fillId="0" borderId="0" xfId="0" applyFont="1"/>
    <xf numFmtId="0" fontId="6" fillId="2" borderId="0" xfId="0" applyFont="1" applyFill="1" applyAlignment="1">
      <alignment vertical="top"/>
    </xf>
    <xf numFmtId="0" fontId="4" fillId="0" borderId="0" xfId="0" applyFont="1" applyAlignment="1">
      <alignment horizontal="center" vertical="center"/>
    </xf>
    <xf numFmtId="0" fontId="18" fillId="2" borderId="0" xfId="1" applyFont="1" applyFill="1"/>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xf>
    <xf numFmtId="0" fontId="4" fillId="0" borderId="0" xfId="0" applyFont="1" applyAlignment="1">
      <alignment horizontal="left" vertical="top"/>
    </xf>
    <xf numFmtId="0" fontId="6" fillId="2" borderId="0" xfId="1" applyFont="1" applyFill="1" applyAlignment="1">
      <alignment horizontal="left" wrapText="1"/>
    </xf>
    <xf numFmtId="0" fontId="4" fillId="4" borderId="0" xfId="3" applyFont="1" applyFill="1" applyBorder="1" applyAlignment="1">
      <alignment vertical="center" wrapText="1"/>
    </xf>
    <xf numFmtId="0" fontId="4" fillId="4" borderId="0" xfId="3" applyFont="1" applyFill="1" applyBorder="1" applyAlignment="1">
      <alignment horizontal="center"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18" fillId="0" borderId="0" xfId="1" applyFont="1" applyFill="1" applyAlignment="1">
      <alignment horizontal="center" vertical="center"/>
    </xf>
    <xf numFmtId="0" fontId="22" fillId="0" borderId="0" xfId="6" applyFont="1" applyFill="1" applyAlignment="1">
      <alignment horizontal="left" vertical="center"/>
    </xf>
    <xf numFmtId="0" fontId="18" fillId="0" borderId="0" xfId="1" applyFont="1" applyFill="1"/>
    <xf numFmtId="0" fontId="0" fillId="0" borderId="0" xfId="0" applyAlignment="1">
      <alignment vertical="top" wrapText="1"/>
    </xf>
    <xf numFmtId="0" fontId="22" fillId="0" borderId="0" xfId="6" applyFont="1" applyFill="1"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6" fillId="2" borderId="20" xfId="1" applyFont="1" applyFill="1" applyBorder="1" applyAlignment="1">
      <alignment horizontal="left" vertical="top"/>
    </xf>
    <xf numFmtId="0" fontId="6" fillId="0" borderId="21" xfId="1" applyFont="1" applyFill="1" applyBorder="1" applyAlignment="1">
      <alignment horizontal="left" vertical="top"/>
    </xf>
    <xf numFmtId="0" fontId="9"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top"/>
    </xf>
    <xf numFmtId="0" fontId="22" fillId="0" borderId="5" xfId="6" applyFont="1" applyFill="1" applyBorder="1" applyAlignment="1">
      <alignment horizontal="left" vertical="top"/>
    </xf>
    <xf numFmtId="0" fontId="6" fillId="0" borderId="5" xfId="1" applyFont="1" applyFill="1" applyBorder="1" applyAlignment="1">
      <alignment horizontal="left" vertical="top"/>
    </xf>
    <xf numFmtId="0" fontId="6" fillId="2" borderId="5" xfId="0" applyFont="1" applyFill="1" applyBorder="1" applyAlignment="1">
      <alignment horizontal="center" vertical="center" wrapText="1"/>
    </xf>
    <xf numFmtId="0" fontId="4" fillId="4" borderId="1" xfId="0" applyFont="1" applyFill="1" applyBorder="1" applyAlignment="1">
      <alignment horizontal="left" vertical="top" wrapText="1"/>
    </xf>
    <xf numFmtId="0" fontId="4" fillId="0" borderId="0" xfId="0" applyFont="1" applyBorder="1" applyAlignment="1">
      <alignment horizontal="left" vertical="top" wrapText="1"/>
    </xf>
    <xf numFmtId="0" fontId="4" fillId="3" borderId="1" xfId="0" applyFont="1" applyFill="1" applyBorder="1" applyAlignment="1">
      <alignment horizontal="left" vertical="top" wrapText="1"/>
    </xf>
    <xf numFmtId="0" fontId="19" fillId="0" borderId="0" xfId="0" applyFont="1" applyAlignment="1">
      <alignment horizontal="left" vertical="top" wrapText="1"/>
    </xf>
    <xf numFmtId="0" fontId="21" fillId="6" borderId="2" xfId="3" applyFont="1" applyFill="1" applyBorder="1" applyAlignment="1">
      <alignment horizontal="left" vertical="top" wrapText="1"/>
    </xf>
    <xf numFmtId="0" fontId="6" fillId="2" borderId="0" xfId="1" applyFont="1" applyFill="1" applyAlignment="1"/>
    <xf numFmtId="0" fontId="4" fillId="3" borderId="0" xfId="0" applyFont="1" applyFill="1" applyBorder="1" applyAlignment="1">
      <alignment horizontal="left" vertical="top" wrapText="1"/>
    </xf>
    <xf numFmtId="0" fontId="6" fillId="2" borderId="0" xfId="1" applyFont="1" applyFill="1" applyAlignment="1">
      <alignment horizontal="left"/>
    </xf>
    <xf numFmtId="0" fontId="0" fillId="0" borderId="0" xfId="0" applyAlignment="1">
      <alignment horizontal="left" vertical="top"/>
    </xf>
    <xf numFmtId="0" fontId="0" fillId="0" borderId="0" xfId="0" applyAlignment="1">
      <alignment horizontal="left" vertical="center"/>
    </xf>
    <xf numFmtId="0" fontId="23" fillId="2" borderId="5" xfId="0" applyFont="1" applyFill="1" applyBorder="1" applyAlignment="1">
      <alignment horizontal="center" vertical="center"/>
    </xf>
    <xf numFmtId="164" fontId="3" fillId="2" borderId="29" xfId="3" applyNumberFormat="1" applyFont="1" applyFill="1" applyBorder="1" applyAlignment="1">
      <alignment horizontal="center" wrapText="1"/>
    </xf>
    <xf numFmtId="0" fontId="3" fillId="2" borderId="29" xfId="3" applyFont="1" applyFill="1" applyBorder="1" applyAlignment="1">
      <alignment horizontal="center" wrapText="1"/>
    </xf>
    <xf numFmtId="0" fontId="3" fillId="2" borderId="0" xfId="3" applyFont="1" applyFill="1" applyBorder="1" applyAlignment="1">
      <alignment horizontal="center" wrapText="1"/>
    </xf>
    <xf numFmtId="0" fontId="3" fillId="2" borderId="1" xfId="3" applyFont="1" applyFill="1" applyBorder="1" applyAlignment="1">
      <alignment horizontal="center" wrapText="1"/>
    </xf>
    <xf numFmtId="164" fontId="3" fillId="2" borderId="1" xfId="3" applyNumberFormat="1" applyFont="1" applyFill="1" applyBorder="1" applyAlignment="1">
      <alignment horizontal="center" wrapText="1"/>
    </xf>
    <xf numFmtId="0" fontId="9" fillId="2" borderId="5" xfId="0" applyFont="1" applyFill="1" applyBorder="1" applyAlignment="1">
      <alignment horizontal="left" wrapText="1"/>
    </xf>
    <xf numFmtId="0" fontId="9" fillId="2" borderId="5" xfId="0" applyFont="1" applyFill="1" applyBorder="1" applyAlignment="1">
      <alignment horizontal="center"/>
    </xf>
    <xf numFmtId="0" fontId="9" fillId="2" borderId="5" xfId="0" applyFont="1" applyFill="1" applyBorder="1" applyAlignment="1">
      <alignment horizontal="center" wrapText="1"/>
    </xf>
    <xf numFmtId="14" fontId="0" fillId="0" borderId="0" xfId="0" applyNumberFormat="1"/>
    <xf numFmtId="14" fontId="17" fillId="0" borderId="0" xfId="0" applyNumberFormat="1" applyFont="1"/>
    <xf numFmtId="0" fontId="0" fillId="0" borderId="0" xfId="0" applyAlignment="1">
      <alignment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18" fillId="0" borderId="0" xfId="0" applyFont="1" applyFill="1" applyAlignment="1">
      <alignment horizontal="left" vertical="center" wrapText="1"/>
    </xf>
    <xf numFmtId="0" fontId="6" fillId="2" borderId="25" xfId="0" applyFont="1" applyFill="1" applyBorder="1" applyAlignment="1">
      <alignment horizontal="center" vertical="center"/>
    </xf>
    <xf numFmtId="0" fontId="7" fillId="2" borderId="25" xfId="0" applyFont="1" applyFill="1" applyBorder="1" applyAlignment="1">
      <alignment horizontal="center" vertical="center"/>
    </xf>
    <xf numFmtId="0" fontId="5" fillId="0" borderId="0" xfId="0" applyFont="1" applyFill="1" applyBorder="1" applyAlignment="1">
      <alignment vertical="center" wrapText="1"/>
    </xf>
    <xf numFmtId="0" fontId="5" fillId="4" borderId="30" xfId="0" applyFont="1" applyFill="1" applyBorder="1" applyAlignment="1">
      <alignment horizontal="left" vertical="top" wrapText="1"/>
    </xf>
    <xf numFmtId="0" fontId="4" fillId="4" borderId="31" xfId="0" applyFont="1" applyFill="1" applyBorder="1" applyAlignment="1">
      <alignment horizontal="left" vertical="top" wrapText="1"/>
    </xf>
    <xf numFmtId="0" fontId="4" fillId="0" borderId="0" xfId="0" applyFont="1" applyFill="1" applyBorder="1" applyAlignment="1">
      <alignment vertical="center" wrapText="1"/>
    </xf>
    <xf numFmtId="0" fontId="5" fillId="4" borderId="30" xfId="3" applyFont="1" applyFill="1" applyBorder="1" applyAlignment="1">
      <alignment horizontal="left" vertical="top" wrapText="1"/>
    </xf>
    <xf numFmtId="0" fontId="21" fillId="0" borderId="0" xfId="3" applyFont="1" applyFill="1" applyBorder="1" applyAlignment="1">
      <alignment vertical="center" wrapText="1"/>
    </xf>
    <xf numFmtId="0" fontId="4" fillId="3" borderId="29" xfId="0" applyFont="1" applyFill="1" applyBorder="1" applyAlignment="1">
      <alignment horizontal="left" vertical="top" wrapText="1"/>
    </xf>
    <xf numFmtId="0" fontId="4" fillId="3" borderId="32" xfId="0" applyFont="1" applyFill="1" applyBorder="1" applyAlignment="1">
      <alignment horizontal="left" vertical="top" wrapText="1"/>
    </xf>
    <xf numFmtId="0" fontId="21" fillId="4" borderId="30" xfId="3" applyFont="1" applyFill="1" applyBorder="1" applyAlignment="1">
      <alignment horizontal="left" vertical="top" wrapText="1"/>
    </xf>
    <xf numFmtId="0" fontId="4" fillId="4" borderId="1" xfId="3" applyFont="1" applyFill="1" applyBorder="1" applyAlignment="1">
      <alignment vertical="top" wrapText="1"/>
    </xf>
    <xf numFmtId="0" fontId="6" fillId="2" borderId="20" xfId="1" applyFont="1" applyFill="1" applyBorder="1" applyAlignment="1">
      <alignment vertical="top" wrapText="1"/>
    </xf>
    <xf numFmtId="0" fontId="18" fillId="0" borderId="0" xfId="0" applyFont="1" applyFill="1" applyAlignment="1">
      <alignment vertical="top" wrapText="1"/>
    </xf>
    <xf numFmtId="0" fontId="0" fillId="0" borderId="0" xfId="0" applyBorder="1" applyAlignment="1">
      <alignment wrapText="1"/>
    </xf>
    <xf numFmtId="0" fontId="6" fillId="2" borderId="5" xfId="1" applyFont="1" applyFill="1" applyBorder="1" applyAlignment="1">
      <alignment wrapText="1"/>
    </xf>
    <xf numFmtId="0" fontId="6" fillId="2" borderId="5" xfId="0" applyFont="1" applyFill="1" applyBorder="1" applyAlignment="1">
      <alignment wrapText="1"/>
    </xf>
    <xf numFmtId="0" fontId="6" fillId="2" borderId="33"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33" xfId="0" applyFont="1" applyFill="1" applyBorder="1" applyAlignment="1">
      <alignment horizontal="center" vertical="center"/>
    </xf>
    <xf numFmtId="0" fontId="9" fillId="2" borderId="0" xfId="6" applyFont="1" applyFill="1" applyAlignment="1">
      <alignment horizontal="left" vertical="top" wrapText="1"/>
    </xf>
    <xf numFmtId="0" fontId="9" fillId="2" borderId="34" xfId="6" applyFont="1" applyFill="1" applyBorder="1" applyAlignment="1">
      <alignment vertical="top" wrapText="1"/>
    </xf>
    <xf numFmtId="165" fontId="17" fillId="2" borderId="0" xfId="0" applyNumberFormat="1" applyFont="1" applyFill="1"/>
    <xf numFmtId="165" fontId="17" fillId="2" borderId="0" xfId="0" applyNumberFormat="1" applyFont="1" applyFill="1" applyAlignment="1">
      <alignment wrapText="1"/>
    </xf>
    <xf numFmtId="165" fontId="0" fillId="0" borderId="0" xfId="0" applyNumberFormat="1"/>
    <xf numFmtId="165" fontId="18" fillId="2" borderId="0" xfId="1" applyNumberFormat="1" applyFont="1" applyFill="1" applyAlignment="1">
      <alignment horizontal="left" vertical="top"/>
    </xf>
    <xf numFmtId="165" fontId="4" fillId="0" borderId="0" xfId="0" applyNumberFormat="1" applyFont="1"/>
    <xf numFmtId="0" fontId="4" fillId="8" borderId="0" xfId="0" applyFont="1" applyFill="1"/>
    <xf numFmtId="0" fontId="7" fillId="2" borderId="0" xfId="0" applyFont="1" applyFill="1" applyAlignment="1">
      <alignment horizontal="center" wrapText="1"/>
    </xf>
    <xf numFmtId="0" fontId="18" fillId="2" borderId="0" xfId="1" applyFont="1" applyFill="1" applyAlignment="1">
      <alignment horizontal="left" vertical="top" wrapText="1"/>
    </xf>
    <xf numFmtId="0" fontId="4" fillId="0" borderId="0" xfId="0" applyFont="1" applyAlignment="1">
      <alignment wrapText="1"/>
    </xf>
    <xf numFmtId="0" fontId="10" fillId="0" borderId="37" xfId="0" applyFont="1" applyBorder="1" applyAlignment="1">
      <alignment horizontal="center" wrapText="1"/>
    </xf>
    <xf numFmtId="0" fontId="24" fillId="0" borderId="0" xfId="6" applyFont="1" applyAlignment="1">
      <alignment horizontal="left" vertical="top" wrapText="1"/>
    </xf>
    <xf numFmtId="0" fontId="24" fillId="0" borderId="0" xfId="6" applyFont="1" applyAlignment="1">
      <alignment horizontal="left" vertical="top"/>
    </xf>
    <xf numFmtId="0" fontId="24" fillId="0" borderId="0" xfId="6" applyFont="1" applyFill="1" applyAlignment="1">
      <alignment horizontal="left" vertical="top"/>
    </xf>
    <xf numFmtId="0" fontId="25" fillId="0" borderId="21" xfId="1" applyFont="1" applyFill="1" applyBorder="1" applyAlignment="1">
      <alignment horizontal="left" vertical="top"/>
    </xf>
    <xf numFmtId="0" fontId="24" fillId="0" borderId="0" xfId="6" applyFont="1" applyAlignment="1">
      <alignment horizontal="left" vertical="center" wrapText="1"/>
    </xf>
    <xf numFmtId="0" fontId="22" fillId="0" borderId="0" xfId="6" applyFont="1"/>
    <xf numFmtId="0" fontId="10" fillId="0" borderId="20" xfId="0" applyFont="1" applyBorder="1" applyAlignment="1">
      <alignment horizontal="center" wrapText="1"/>
    </xf>
    <xf numFmtId="0" fontId="10" fillId="0" borderId="21" xfId="0" applyFont="1" applyBorder="1" applyAlignment="1">
      <alignment horizontal="center" wrapText="1"/>
    </xf>
    <xf numFmtId="0" fontId="16" fillId="0" borderId="19" xfId="0" applyFont="1" applyBorder="1" applyAlignment="1">
      <alignment vertical="center"/>
    </xf>
    <xf numFmtId="0" fontId="0" fillId="0" borderId="0" xfId="0" applyFont="1" applyFill="1" applyProtection="1"/>
    <xf numFmtId="0" fontId="26" fillId="0" borderId="0" xfId="0" applyFont="1" applyAlignment="1">
      <alignment vertical="center" readingOrder="1"/>
    </xf>
    <xf numFmtId="0" fontId="0" fillId="0" borderId="22" xfId="0" applyBorder="1"/>
    <xf numFmtId="0" fontId="0" fillId="0" borderId="39" xfId="0" applyBorder="1"/>
    <xf numFmtId="0" fontId="0" fillId="0" borderId="24" xfId="0" applyBorder="1"/>
    <xf numFmtId="0" fontId="0" fillId="0" borderId="28" xfId="0" applyBorder="1"/>
    <xf numFmtId="0" fontId="0" fillId="0" borderId="40" xfId="0" applyBorder="1"/>
    <xf numFmtId="0" fontId="27" fillId="9" borderId="19" xfId="0" applyFont="1" applyFill="1" applyBorder="1" applyAlignment="1">
      <alignment horizontal="center" vertical="center" wrapText="1" readingOrder="1"/>
    </xf>
    <xf numFmtId="0" fontId="27" fillId="9" borderId="20" xfId="0" applyFont="1" applyFill="1" applyBorder="1" applyAlignment="1">
      <alignment horizontal="center" vertical="center" wrapText="1" readingOrder="1"/>
    </xf>
    <xf numFmtId="0" fontId="27" fillId="9" borderId="21" xfId="0" applyFont="1" applyFill="1" applyBorder="1" applyAlignment="1">
      <alignment horizontal="center" vertical="center" wrapText="1" readingOrder="1"/>
    </xf>
    <xf numFmtId="0" fontId="0" fillId="0" borderId="0" xfId="0" applyFont="1" applyAlignment="1"/>
    <xf numFmtId="0" fontId="9" fillId="2" borderId="5" xfId="0" applyFont="1" applyFill="1" applyBorder="1"/>
    <xf numFmtId="0" fontId="3" fillId="2" borderId="29" xfId="3" applyFont="1" applyFill="1" applyBorder="1" applyAlignment="1" applyProtection="1">
      <alignment horizontal="center" wrapText="1"/>
    </xf>
    <xf numFmtId="0" fontId="3" fillId="2" borderId="0" xfId="3" applyFont="1" applyFill="1" applyAlignment="1" applyProtection="1">
      <alignment horizontal="center" wrapText="1"/>
    </xf>
    <xf numFmtId="0" fontId="29" fillId="2" borderId="26" xfId="6" applyFont="1" applyFill="1" applyBorder="1" applyAlignment="1" applyProtection="1">
      <alignment vertical="center" wrapText="1"/>
    </xf>
    <xf numFmtId="0" fontId="6" fillId="2" borderId="26" xfId="0" applyFont="1" applyFill="1" applyBorder="1" applyAlignment="1" applyProtection="1">
      <alignment vertical="center" wrapText="1"/>
    </xf>
    <xf numFmtId="166" fontId="7" fillId="12" borderId="0" xfId="9" applyNumberFormat="1" applyFont="1" applyFill="1" applyBorder="1" applyAlignment="1">
      <alignment horizontal="left" vertical="center"/>
    </xf>
    <xf numFmtId="0" fontId="7" fillId="12" borderId="0" xfId="9" applyFont="1" applyFill="1" applyBorder="1" applyAlignment="1">
      <alignment vertical="center"/>
    </xf>
    <xf numFmtId="0" fontId="7" fillId="12" borderId="0" xfId="9" applyFont="1" applyFill="1" applyBorder="1" applyAlignment="1">
      <alignment vertical="top" wrapText="1"/>
    </xf>
    <xf numFmtId="166" fontId="30" fillId="13" borderId="43" xfId="9" applyNumberFormat="1" applyFont="1" applyFill="1" applyBorder="1" applyAlignment="1">
      <alignment horizontal="left" vertical="center"/>
    </xf>
    <xf numFmtId="0" fontId="30" fillId="13" borderId="41" xfId="9" applyFont="1" applyFill="1" applyBorder="1" applyAlignment="1">
      <alignment vertical="center"/>
    </xf>
    <xf numFmtId="0" fontId="31" fillId="13" borderId="41" xfId="9" applyFont="1" applyFill="1" applyBorder="1" applyAlignment="1">
      <alignment vertical="top" wrapText="1"/>
    </xf>
    <xf numFmtId="0" fontId="30" fillId="13" borderId="41" xfId="9" applyFont="1" applyFill="1" applyBorder="1" applyAlignment="1">
      <alignment vertical="top" wrapText="1"/>
    </xf>
    <xf numFmtId="166" fontId="6" fillId="12" borderId="0" xfId="9" applyNumberFormat="1" applyFont="1" applyFill="1" applyBorder="1" applyAlignment="1">
      <alignment horizontal="left" vertical="center" wrapText="1"/>
    </xf>
    <xf numFmtId="0" fontId="6" fillId="12" borderId="0" xfId="9" applyFont="1" applyFill="1" applyBorder="1" applyAlignment="1">
      <alignment vertical="center" wrapText="1"/>
    </xf>
    <xf numFmtId="0" fontId="6" fillId="12" borderId="0" xfId="9" applyFont="1" applyFill="1" applyBorder="1" applyAlignment="1">
      <alignment vertical="top" wrapText="1"/>
    </xf>
    <xf numFmtId="166" fontId="30" fillId="13" borderId="44" xfId="9" applyNumberFormat="1" applyFont="1" applyFill="1" applyBorder="1" applyAlignment="1">
      <alignment horizontal="left" vertical="center"/>
    </xf>
    <xf numFmtId="0" fontId="30" fillId="13" borderId="45" xfId="9" applyFont="1" applyFill="1" applyBorder="1" applyAlignment="1">
      <alignment vertical="center"/>
    </xf>
    <xf numFmtId="0" fontId="30" fillId="13" borderId="45" xfId="9" applyFont="1" applyFill="1" applyBorder="1" applyAlignment="1">
      <alignment vertical="top" wrapText="1"/>
    </xf>
    <xf numFmtId="166" fontId="29" fillId="12" borderId="0" xfId="9" applyNumberFormat="1" applyFont="1" applyFill="1" applyBorder="1" applyAlignment="1">
      <alignment horizontal="left" vertical="center" wrapText="1"/>
    </xf>
    <xf numFmtId="0" fontId="29" fillId="12" borderId="0" xfId="9" applyFont="1" applyFill="1" applyBorder="1" applyAlignment="1">
      <alignment vertical="center" wrapText="1"/>
    </xf>
    <xf numFmtId="0" fontId="29" fillId="12" borderId="0" xfId="9" applyFont="1" applyFill="1" applyBorder="1" applyAlignment="1">
      <alignment vertical="top" wrapText="1"/>
    </xf>
    <xf numFmtId="166" fontId="32" fillId="13" borderId="43" xfId="9" applyNumberFormat="1" applyFont="1" applyFill="1" applyBorder="1" applyAlignment="1">
      <alignment horizontal="left" vertical="center"/>
    </xf>
    <xf numFmtId="0" fontId="32" fillId="13" borderId="41" xfId="9" applyFont="1" applyFill="1" applyBorder="1" applyAlignment="1">
      <alignment vertical="center"/>
    </xf>
    <xf numFmtId="0" fontId="32" fillId="13" borderId="41" xfId="9" applyFont="1" applyFill="1" applyBorder="1" applyAlignment="1">
      <alignment vertical="top" wrapText="1"/>
    </xf>
    <xf numFmtId="0" fontId="3" fillId="2" borderId="0" xfId="3" applyFont="1" applyFill="1" applyAlignment="1">
      <alignment horizontal="center" wrapText="1"/>
    </xf>
    <xf numFmtId="0" fontId="7" fillId="2" borderId="0" xfId="0" applyFont="1" applyFill="1" applyAlignment="1" applyProtection="1">
      <alignment wrapText="1"/>
    </xf>
    <xf numFmtId="0" fontId="30" fillId="13" borderId="5" xfId="9" applyFont="1" applyFill="1" applyBorder="1" applyAlignment="1">
      <alignment vertical="top" wrapText="1"/>
    </xf>
    <xf numFmtId="0" fontId="30" fillId="13" borderId="46" xfId="10" applyFont="1" applyFill="1" applyBorder="1" applyAlignment="1">
      <alignment horizontal="left" vertical="top" wrapText="1"/>
    </xf>
    <xf numFmtId="0" fontId="30" fillId="13" borderId="46" xfId="0" applyFont="1" applyFill="1" applyBorder="1" applyAlignment="1">
      <alignment horizontal="left" vertical="top" wrapText="1"/>
    </xf>
    <xf numFmtId="166" fontId="33" fillId="12" borderId="0" xfId="9" applyNumberFormat="1" applyFont="1" applyFill="1" applyAlignment="1">
      <alignment horizontal="left" vertical="top" wrapText="1"/>
    </xf>
    <xf numFmtId="0" fontId="33" fillId="12" borderId="0" xfId="9" applyFont="1" applyFill="1" applyAlignment="1">
      <alignment vertical="top" wrapText="1"/>
    </xf>
    <xf numFmtId="166" fontId="3" fillId="12" borderId="0" xfId="9" applyNumberFormat="1" applyFont="1" applyFill="1" applyAlignment="1">
      <alignment horizontal="left" vertical="top" wrapText="1"/>
    </xf>
    <xf numFmtId="0" fontId="3" fillId="12" borderId="0" xfId="9" applyFont="1" applyFill="1" applyAlignment="1">
      <alignment vertical="top" wrapText="1"/>
    </xf>
    <xf numFmtId="0" fontId="6" fillId="2" borderId="0" xfId="3" applyFont="1" applyFill="1" applyBorder="1" applyAlignment="1" applyProtection="1">
      <alignment vertical="center" wrapText="1"/>
    </xf>
    <xf numFmtId="0" fontId="6" fillId="2" borderId="0" xfId="0" applyFont="1" applyFill="1" applyAlignment="1" applyProtection="1">
      <alignment wrapText="1"/>
    </xf>
    <xf numFmtId="0" fontId="30" fillId="13" borderId="0" xfId="9" applyFont="1" applyFill="1" applyAlignment="1">
      <alignment vertical="top" wrapText="1"/>
    </xf>
    <xf numFmtId="0" fontId="30" fillId="10" borderId="41" xfId="7" applyFont="1" applyAlignment="1" applyProtection="1">
      <alignment wrapText="1"/>
      <protection locked="0"/>
    </xf>
    <xf numFmtId="0" fontId="30" fillId="10" borderId="43" xfId="7" applyFont="1" applyBorder="1" applyAlignment="1" applyProtection="1">
      <alignment wrapText="1"/>
      <protection locked="0"/>
    </xf>
    <xf numFmtId="166" fontId="34" fillId="12" borderId="47" xfId="9" applyNumberFormat="1" applyFont="1" applyFill="1" applyBorder="1" applyAlignment="1">
      <alignment horizontal="left" vertical="top" wrapText="1"/>
    </xf>
    <xf numFmtId="0" fontId="34" fillId="12" borderId="48" xfId="9" applyFont="1" applyFill="1" applyBorder="1" applyAlignment="1">
      <alignment vertical="top" wrapText="1"/>
    </xf>
    <xf numFmtId="0" fontId="34" fillId="12" borderId="0" xfId="9" applyFont="1" applyFill="1" applyAlignment="1">
      <alignment vertical="top" wrapText="1"/>
    </xf>
    <xf numFmtId="0" fontId="29" fillId="2" borderId="0" xfId="6" applyFont="1" applyFill="1" applyBorder="1" applyAlignment="1" applyProtection="1">
      <alignment vertical="center" wrapText="1"/>
    </xf>
    <xf numFmtId="0" fontId="4" fillId="2" borderId="0" xfId="0" applyFont="1" applyFill="1"/>
    <xf numFmtId="0" fontId="6" fillId="2" borderId="27" xfId="0" applyFont="1" applyFill="1" applyBorder="1" applyAlignment="1" applyProtection="1">
      <alignment vertical="top" wrapText="1"/>
    </xf>
    <xf numFmtId="166" fontId="30" fillId="11" borderId="42" xfId="8" applyNumberFormat="1" applyFont="1" applyAlignment="1">
      <alignment horizontal="left" vertical="top" wrapText="1"/>
    </xf>
    <xf numFmtId="0" fontId="30" fillId="11" borderId="42" xfId="8" applyFont="1" applyAlignment="1">
      <alignment vertical="top" wrapText="1"/>
    </xf>
    <xf numFmtId="166" fontId="18" fillId="2" borderId="0" xfId="1" applyNumberFormat="1" applyFont="1" applyFill="1" applyAlignment="1">
      <alignment horizontal="left" vertical="top"/>
    </xf>
    <xf numFmtId="166" fontId="30" fillId="11" borderId="42" xfId="8" applyNumberFormat="1" applyFont="1" applyAlignment="1">
      <alignment vertical="top" wrapText="1"/>
    </xf>
    <xf numFmtId="166" fontId="4" fillId="0" borderId="0" xfId="0" applyNumberFormat="1" applyFont="1"/>
    <xf numFmtId="166" fontId="29" fillId="2" borderId="26" xfId="6" applyNumberFormat="1" applyFont="1" applyFill="1" applyBorder="1" applyAlignment="1" applyProtection="1">
      <alignment horizontal="left" vertical="center" wrapText="1"/>
    </xf>
    <xf numFmtId="166" fontId="7" fillId="12" borderId="28" xfId="9" applyNumberFormat="1" applyFont="1" applyFill="1" applyBorder="1" applyAlignment="1">
      <alignment horizontal="left" vertical="center"/>
    </xf>
    <xf numFmtId="166" fontId="3" fillId="2" borderId="50" xfId="3" applyNumberFormat="1" applyFont="1" applyFill="1" applyBorder="1" applyAlignment="1">
      <alignment horizontal="center" wrapText="1"/>
    </xf>
    <xf numFmtId="0" fontId="7" fillId="2" borderId="49" xfId="0" applyFont="1" applyFill="1" applyBorder="1" applyAlignment="1">
      <alignment horizontal="center" wrapText="1"/>
    </xf>
    <xf numFmtId="0" fontId="4" fillId="2" borderId="28" xfId="0" applyFont="1" applyFill="1" applyBorder="1"/>
    <xf numFmtId="0" fontId="22" fillId="4" borderId="1" xfId="6" applyFont="1" applyFill="1" applyBorder="1" applyAlignment="1">
      <alignment horizontal="left" vertical="top" wrapText="1"/>
    </xf>
    <xf numFmtId="0" fontId="22" fillId="4" borderId="30" xfId="6" applyFont="1" applyFill="1" applyBorder="1" applyAlignment="1">
      <alignment vertical="center" wrapText="1"/>
    </xf>
    <xf numFmtId="0" fontId="22" fillId="4" borderId="2" xfId="6" applyFont="1" applyFill="1" applyBorder="1" applyAlignment="1">
      <alignment vertical="center" wrapText="1"/>
    </xf>
    <xf numFmtId="166" fontId="3" fillId="2" borderId="29" xfId="3" applyNumberFormat="1" applyFont="1" applyFill="1" applyBorder="1" applyAlignment="1" applyProtection="1">
      <alignment horizontal="center" wrapText="1"/>
    </xf>
    <xf numFmtId="0" fontId="24" fillId="0" borderId="0" xfId="6" applyFont="1" applyAlignment="1">
      <alignment horizontal="left" vertical="center"/>
    </xf>
    <xf numFmtId="0" fontId="4" fillId="0" borderId="2" xfId="3" applyFont="1" applyFill="1" applyBorder="1" applyAlignment="1">
      <alignment vertical="center" wrapText="1"/>
    </xf>
    <xf numFmtId="0" fontId="4" fillId="0" borderId="2"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9" fillId="0" borderId="5" xfId="0" applyFont="1" applyFill="1" applyBorder="1" applyAlignment="1">
      <alignment horizontal="center"/>
    </xf>
    <xf numFmtId="0" fontId="9" fillId="0" borderId="5" xfId="0" applyFont="1" applyFill="1" applyBorder="1" applyAlignment="1">
      <alignment horizontal="center" wrapText="1"/>
    </xf>
    <xf numFmtId="0" fontId="20" fillId="0" borderId="2" xfId="6" applyFont="1" applyFill="1" applyBorder="1" applyAlignment="1">
      <alignment vertical="center" wrapText="1"/>
    </xf>
    <xf numFmtId="0" fontId="4" fillId="0" borderId="1" xfId="3" applyFont="1" applyFill="1" applyBorder="1" applyAlignment="1">
      <alignment vertical="center" wrapText="1"/>
    </xf>
    <xf numFmtId="0" fontId="4" fillId="0" borderId="1" xfId="3" applyFont="1" applyFill="1" applyBorder="1" applyAlignment="1">
      <alignment horizontal="center" vertical="center" wrapText="1"/>
    </xf>
    <xf numFmtId="0" fontId="20" fillId="0" borderId="2" xfId="6" applyFont="1" applyFill="1" applyBorder="1" applyAlignment="1">
      <alignment horizontal="left" vertical="top" wrapText="1"/>
    </xf>
    <xf numFmtId="0" fontId="20" fillId="0" borderId="1" xfId="6" applyFont="1" applyFill="1" applyBorder="1" applyAlignment="1">
      <alignment vertical="center" wrapText="1"/>
    </xf>
    <xf numFmtId="0" fontId="22" fillId="4" borderId="29" xfId="6" applyFont="1" applyFill="1" applyBorder="1" applyAlignment="1">
      <alignment horizontal="left" vertical="top" wrapText="1"/>
    </xf>
    <xf numFmtId="0" fontId="4" fillId="0" borderId="26" xfId="0" applyFont="1" applyBorder="1" applyAlignment="1">
      <alignment horizontal="left" vertical="top" wrapText="1"/>
    </xf>
    <xf numFmtId="166" fontId="30" fillId="13" borderId="51" xfId="9" applyNumberFormat="1" applyFont="1" applyFill="1" applyBorder="1" applyAlignment="1">
      <alignment horizontal="left" vertical="center"/>
    </xf>
    <xf numFmtId="0" fontId="30" fillId="13" borderId="52" xfId="9" applyFont="1" applyFill="1" applyBorder="1" applyAlignment="1">
      <alignment vertical="center"/>
    </xf>
    <xf numFmtId="0" fontId="30" fillId="13" borderId="52" xfId="9" applyFont="1" applyFill="1" applyBorder="1" applyAlignment="1">
      <alignment vertical="top" wrapText="1"/>
    </xf>
    <xf numFmtId="166" fontId="30" fillId="11" borderId="53" xfId="8" applyNumberFormat="1" applyFont="1" applyBorder="1" applyAlignment="1">
      <alignment horizontal="left" vertical="top" wrapText="1"/>
    </xf>
    <xf numFmtId="0" fontId="30" fillId="11" borderId="53" xfId="8" applyFont="1" applyBorder="1" applyAlignment="1">
      <alignment vertical="top" wrapText="1"/>
    </xf>
    <xf numFmtId="0" fontId="30" fillId="13" borderId="54" xfId="9" applyFont="1" applyFill="1" applyBorder="1" applyAlignment="1">
      <alignment vertical="top" wrapText="1"/>
    </xf>
    <xf numFmtId="0" fontId="30" fillId="13" borderId="55" xfId="10" applyFont="1" applyFill="1" applyBorder="1" applyAlignment="1">
      <alignment horizontal="left" vertical="top" wrapText="1"/>
    </xf>
    <xf numFmtId="0" fontId="30" fillId="13" borderId="55" xfId="0" applyFont="1" applyFill="1" applyBorder="1" applyAlignment="1">
      <alignment horizontal="left" vertical="top" wrapText="1"/>
    </xf>
    <xf numFmtId="0" fontId="30" fillId="11" borderId="56" xfId="8" applyFont="1" applyBorder="1" applyAlignment="1">
      <alignment vertical="top" wrapText="1"/>
    </xf>
    <xf numFmtId="0" fontId="6" fillId="2" borderId="28" xfId="0" applyFont="1" applyFill="1" applyBorder="1" applyAlignment="1">
      <alignment vertical="top"/>
    </xf>
    <xf numFmtId="0" fontId="4" fillId="0" borderId="28" xfId="0" applyFont="1" applyBorder="1" applyAlignment="1">
      <alignment horizontal="left" vertical="top" wrapText="1"/>
    </xf>
    <xf numFmtId="166" fontId="30" fillId="13" borderId="57" xfId="9" applyNumberFormat="1" applyFont="1" applyFill="1" applyBorder="1" applyAlignment="1">
      <alignment horizontal="left" vertical="center"/>
    </xf>
    <xf numFmtId="0" fontId="30" fillId="13" borderId="58" xfId="9" applyFont="1" applyFill="1" applyBorder="1" applyAlignment="1">
      <alignment vertical="center"/>
    </xf>
    <xf numFmtId="0" fontId="31" fillId="13" borderId="58" xfId="9" applyFont="1" applyFill="1" applyBorder="1" applyAlignment="1">
      <alignment vertical="top" wrapText="1"/>
    </xf>
    <xf numFmtId="0" fontId="30" fillId="13" borderId="58" xfId="9" applyFont="1" applyFill="1" applyBorder="1" applyAlignment="1">
      <alignment vertical="top" wrapText="1"/>
    </xf>
    <xf numFmtId="166" fontId="30" fillId="11" borderId="59" xfId="8" applyNumberFormat="1" applyFont="1" applyBorder="1" applyAlignment="1">
      <alignment horizontal="left" vertical="top" wrapText="1"/>
    </xf>
    <xf numFmtId="0" fontId="30" fillId="11" borderId="59" xfId="8" applyFont="1" applyBorder="1" applyAlignment="1">
      <alignment vertical="top" wrapText="1"/>
    </xf>
    <xf numFmtId="0" fontId="30" fillId="13" borderId="60" xfId="9" applyFont="1" applyFill="1" applyBorder="1" applyAlignment="1">
      <alignment vertical="top" wrapText="1"/>
    </xf>
    <xf numFmtId="0" fontId="30" fillId="13" borderId="61" xfId="10" applyFont="1" applyFill="1" applyBorder="1" applyAlignment="1">
      <alignment horizontal="left" vertical="top" wrapText="1"/>
    </xf>
    <xf numFmtId="0" fontId="30" fillId="13" borderId="61" xfId="0" applyFont="1" applyFill="1" applyBorder="1" applyAlignment="1">
      <alignment horizontal="left" vertical="top" wrapText="1"/>
    </xf>
    <xf numFmtId="9" fontId="17" fillId="0" borderId="0" xfId="0" applyNumberFormat="1" applyFont="1"/>
    <xf numFmtId="0" fontId="17" fillId="0" borderId="0" xfId="0" applyFont="1" applyBorder="1"/>
    <xf numFmtId="0" fontId="17" fillId="0" borderId="0" xfId="0" applyFont="1" applyAlignment="1">
      <alignment horizontal="right"/>
    </xf>
    <xf numFmtId="0" fontId="10" fillId="0" borderId="62" xfId="0" applyFont="1" applyBorder="1" applyAlignment="1">
      <alignment horizontal="center" wrapText="1"/>
    </xf>
    <xf numFmtId="0" fontId="0" fillId="0" borderId="63" xfId="0" applyBorder="1" applyAlignment="1">
      <alignment horizontal="center"/>
    </xf>
    <xf numFmtId="0" fontId="0" fillId="0" borderId="64" xfId="0" applyBorder="1" applyAlignment="1">
      <alignment horizontal="center"/>
    </xf>
    <xf numFmtId="43" fontId="0" fillId="0" borderId="0" xfId="11" applyFont="1"/>
    <xf numFmtId="0" fontId="0" fillId="0" borderId="63" xfId="0" applyFill="1" applyBorder="1" applyAlignment="1">
      <alignment horizontal="center"/>
    </xf>
    <xf numFmtId="0" fontId="0" fillId="0" borderId="0" xfId="0"/>
    <xf numFmtId="0" fontId="16" fillId="0" borderId="25" xfId="0" applyFont="1" applyBorder="1" applyAlignment="1">
      <alignment vertical="center"/>
    </xf>
    <xf numFmtId="0" fontId="0" fillId="0" borderId="26" xfId="0" applyBorder="1"/>
    <xf numFmtId="0" fontId="10" fillId="0" borderId="36" xfId="0" applyFont="1" applyBorder="1" applyAlignment="1">
      <alignment horizontal="center" wrapText="1"/>
    </xf>
    <xf numFmtId="0" fontId="0" fillId="0" borderId="5" xfId="0" applyBorder="1" applyAlignment="1">
      <alignment horizontal="center"/>
    </xf>
    <xf numFmtId="0" fontId="17" fillId="0" borderId="0" xfId="0" applyFont="1"/>
    <xf numFmtId="0" fontId="16" fillId="0" borderId="25" xfId="0" applyFont="1" applyFill="1" applyBorder="1" applyAlignment="1">
      <alignment vertical="center"/>
    </xf>
    <xf numFmtId="0" fontId="0" fillId="0" borderId="26" xfId="0" applyFill="1" applyBorder="1" applyAlignment="1">
      <alignment horizontal="left" vertical="top" wrapText="1"/>
    </xf>
    <xf numFmtId="0" fontId="35" fillId="2" borderId="1" xfId="0" applyFont="1" applyFill="1" applyBorder="1" applyAlignment="1">
      <alignment horizontal="center" vertical="center" wrapText="1"/>
    </xf>
    <xf numFmtId="0" fontId="36" fillId="4" borderId="1" xfId="0" applyFont="1" applyFill="1" applyBorder="1" applyAlignment="1">
      <alignment vertical="center" wrapText="1"/>
    </xf>
    <xf numFmtId="0" fontId="36" fillId="4" borderId="1" xfId="0" applyFont="1" applyFill="1" applyBorder="1" applyAlignment="1">
      <alignment horizontal="center" vertical="center" wrapText="1"/>
    </xf>
    <xf numFmtId="0" fontId="36" fillId="3" borderId="1" xfId="0" applyFont="1" applyFill="1" applyBorder="1" applyAlignment="1">
      <alignment vertical="center" wrapText="1"/>
    </xf>
    <xf numFmtId="0" fontId="36" fillId="3" borderId="1" xfId="0" applyFont="1" applyFill="1" applyBorder="1" applyAlignment="1">
      <alignment horizontal="center" vertical="center" wrapText="1"/>
    </xf>
    <xf numFmtId="0" fontId="38" fillId="14" borderId="5" xfId="0" applyFont="1" applyFill="1" applyBorder="1" applyAlignment="1">
      <alignment horizontal="center"/>
    </xf>
    <xf numFmtId="0" fontId="38" fillId="14" borderId="5" xfId="0" applyFont="1" applyFill="1" applyBorder="1" applyAlignment="1">
      <alignment horizontal="center" wrapText="1"/>
    </xf>
    <xf numFmtId="0" fontId="15" fillId="0" borderId="39" xfId="6" applyBorder="1"/>
    <xf numFmtId="0" fontId="0" fillId="0" borderId="0" xfId="0" applyFill="1" applyBorder="1"/>
    <xf numFmtId="0" fontId="0" fillId="0" borderId="19" xfId="0" applyBorder="1"/>
    <xf numFmtId="0" fontId="41" fillId="0" borderId="0" xfId="0" applyFont="1" applyBorder="1"/>
    <xf numFmtId="0" fontId="27" fillId="9" borderId="65" xfId="0" applyFont="1" applyFill="1" applyBorder="1" applyAlignment="1">
      <alignment horizontal="center" vertical="center" readingOrder="1"/>
    </xf>
    <xf numFmtId="0" fontId="27" fillId="9" borderId="66" xfId="0" applyFont="1" applyFill="1" applyBorder="1" applyAlignment="1">
      <alignment horizontal="center" vertical="center" readingOrder="1"/>
    </xf>
    <xf numFmtId="0" fontId="27" fillId="9" borderId="67" xfId="0" applyFont="1" applyFill="1" applyBorder="1" applyAlignment="1">
      <alignment horizontal="center" vertical="center" readingOrder="1"/>
    </xf>
    <xf numFmtId="0" fontId="41" fillId="0" borderId="69" xfId="0" applyFont="1" applyBorder="1"/>
    <xf numFmtId="0" fontId="42" fillId="0" borderId="0" xfId="0" applyFont="1" applyBorder="1"/>
    <xf numFmtId="0" fontId="41" fillId="0" borderId="68" xfId="0" applyFont="1" applyBorder="1"/>
    <xf numFmtId="0" fontId="42" fillId="0" borderId="0" xfId="6" applyFont="1" applyBorder="1"/>
    <xf numFmtId="0" fontId="41" fillId="0" borderId="70" xfId="0" applyFont="1" applyBorder="1"/>
    <xf numFmtId="0" fontId="41" fillId="0" borderId="71" xfId="0" applyFont="1" applyBorder="1"/>
    <xf numFmtId="0" fontId="42" fillId="0" borderId="71" xfId="6" applyFont="1" applyBorder="1"/>
    <xf numFmtId="0" fontId="41" fillId="0" borderId="72" xfId="0" applyFont="1" applyBorder="1"/>
    <xf numFmtId="0" fontId="42" fillId="0" borderId="69" xfId="0" applyFont="1" applyBorder="1"/>
    <xf numFmtId="0" fontId="15" fillId="13" borderId="41" xfId="6" applyFill="1" applyBorder="1" applyAlignment="1">
      <alignment vertical="top" wrapText="1"/>
    </xf>
    <xf numFmtId="0" fontId="30" fillId="13" borderId="41" xfId="9" applyFont="1" applyFill="1" applyBorder="1" applyAlignment="1">
      <alignment horizontal="left" vertical="top" wrapText="1"/>
    </xf>
    <xf numFmtId="0" fontId="27" fillId="9" borderId="22" xfId="0" applyFont="1" applyFill="1" applyBorder="1" applyAlignment="1">
      <alignment horizontal="center" vertical="center" wrapText="1" readingOrder="1"/>
    </xf>
    <xf numFmtId="0" fontId="27" fillId="9" borderId="0" xfId="0" applyFont="1" applyFill="1" applyBorder="1" applyAlignment="1">
      <alignment horizontal="center" vertical="center" wrapText="1" readingOrder="1"/>
    </xf>
    <xf numFmtId="0" fontId="27" fillId="9" borderId="39" xfId="0" applyFont="1" applyFill="1" applyBorder="1" applyAlignment="1">
      <alignment horizontal="center" vertical="center" wrapText="1" readingOrder="1"/>
    </xf>
    <xf numFmtId="0" fontId="30" fillId="13" borderId="43" xfId="0" applyFont="1" applyFill="1" applyBorder="1" applyAlignment="1"/>
    <xf numFmtId="14" fontId="30" fillId="13" borderId="43" xfId="0" applyNumberFormat="1" applyFont="1" applyFill="1" applyBorder="1" applyAlignment="1"/>
    <xf numFmtId="0" fontId="31" fillId="13" borderId="43" xfId="0" applyFont="1" applyFill="1" applyBorder="1" applyAlignment="1">
      <alignment wrapText="1"/>
    </xf>
    <xf numFmtId="0" fontId="30" fillId="13" borderId="73" xfId="0" applyFont="1" applyFill="1" applyBorder="1" applyAlignment="1"/>
    <xf numFmtId="14" fontId="30" fillId="13" borderId="73" xfId="0" applyNumberFormat="1" applyFont="1" applyFill="1" applyBorder="1" applyAlignment="1"/>
    <xf numFmtId="0" fontId="31" fillId="13" borderId="73" xfId="0" applyFont="1" applyFill="1" applyBorder="1" applyAlignment="1">
      <alignment wrapText="1"/>
    </xf>
    <xf numFmtId="14" fontId="30" fillId="13" borderId="41" xfId="9" applyNumberFormat="1" applyFont="1" applyFill="1" applyBorder="1" applyAlignment="1">
      <alignment vertical="center"/>
    </xf>
    <xf numFmtId="0" fontId="31" fillId="13" borderId="41" xfId="0" applyFont="1" applyFill="1" applyBorder="1" applyAlignment="1">
      <alignment wrapText="1"/>
    </xf>
    <xf numFmtId="0" fontId="31" fillId="13" borderId="52" xfId="0" applyFont="1" applyFill="1" applyBorder="1" applyAlignment="1">
      <alignment wrapText="1"/>
    </xf>
    <xf numFmtId="0" fontId="43" fillId="15" borderId="0" xfId="0" applyFont="1" applyFill="1"/>
    <xf numFmtId="0" fontId="44" fillId="11" borderId="42" xfId="8" applyFont="1" applyAlignment="1">
      <alignment vertical="top" wrapText="1"/>
    </xf>
    <xf numFmtId="0" fontId="33" fillId="2" borderId="0" xfId="0" applyFont="1" applyFill="1"/>
    <xf numFmtId="166" fontId="45" fillId="2" borderId="42" xfId="8" applyNumberFormat="1" applyFont="1" applyFill="1" applyAlignment="1">
      <alignment horizontal="left" vertical="top" wrapText="1"/>
    </xf>
    <xf numFmtId="0" fontId="46" fillId="0" borderId="0" xfId="0" applyFont="1"/>
    <xf numFmtId="0" fontId="47" fillId="0" borderId="0" xfId="0" applyFont="1"/>
    <xf numFmtId="0" fontId="15" fillId="0" borderId="6" xfId="6" applyFill="1" applyBorder="1" applyAlignment="1">
      <alignment wrapText="1"/>
    </xf>
    <xf numFmtId="0" fontId="15" fillId="0" borderId="0" xfId="6" applyFill="1" applyBorder="1" applyAlignment="1"/>
    <xf numFmtId="0" fontId="15" fillId="0" borderId="5" xfId="6" applyFill="1" applyBorder="1" applyAlignment="1">
      <alignment horizontal="left" vertical="top" wrapText="1"/>
    </xf>
    <xf numFmtId="0" fontId="15" fillId="0" borderId="7" xfId="6" applyFill="1" applyBorder="1" applyAlignment="1">
      <alignment horizontal="left" vertical="top" wrapText="1"/>
    </xf>
    <xf numFmtId="0" fontId="15" fillId="0" borderId="6" xfId="6" applyFill="1" applyBorder="1" applyAlignment="1">
      <alignment horizontal="left" vertical="top" wrapText="1"/>
    </xf>
    <xf numFmtId="0" fontId="0" fillId="0" borderId="26" xfId="0" applyBorder="1" applyAlignment="1">
      <alignment horizontal="left" vertical="top" wrapText="1"/>
    </xf>
    <xf numFmtId="0" fontId="48" fillId="0" borderId="25" xfId="0" applyFont="1" applyBorder="1" applyAlignment="1">
      <alignment vertical="center"/>
    </xf>
    <xf numFmtId="0" fontId="49" fillId="17" borderId="0" xfId="0" applyFont="1" applyFill="1" applyAlignment="1">
      <alignment wrapText="1"/>
    </xf>
    <xf numFmtId="0" fontId="30" fillId="17" borderId="42" xfId="8" applyFont="1" applyFill="1" applyAlignment="1">
      <alignment vertical="top" wrapText="1"/>
    </xf>
    <xf numFmtId="0" fontId="50" fillId="0" borderId="0" xfId="0" applyFont="1" applyAlignment="1">
      <alignment horizontal="left" vertical="top" wrapText="1"/>
    </xf>
    <xf numFmtId="0" fontId="22" fillId="0" borderId="0" xfId="6" applyFont="1" applyAlignment="1">
      <alignment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0" fillId="0" borderId="75" xfId="0" applyBorder="1"/>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0" fillId="0" borderId="28" xfId="0" applyBorder="1" applyAlignment="1">
      <alignment horizontal="left" vertical="top" wrapText="1"/>
    </xf>
    <xf numFmtId="0" fontId="0" fillId="0" borderId="40" xfId="0"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35" xfId="0" applyFill="1" applyBorder="1" applyAlignment="1">
      <alignment horizontal="left" vertical="top" wrapText="1"/>
    </xf>
    <xf numFmtId="0" fontId="0" fillId="7" borderId="22" xfId="0" applyFill="1" applyBorder="1" applyAlignment="1">
      <alignment horizontal="left" vertical="top" wrapText="1"/>
    </xf>
    <xf numFmtId="0" fontId="0" fillId="7" borderId="0" xfId="0" applyFill="1" applyBorder="1" applyAlignment="1">
      <alignment horizontal="left" vertical="top" wrapText="1"/>
    </xf>
    <xf numFmtId="0" fontId="0" fillId="7" borderId="74" xfId="0" applyFill="1" applyBorder="1" applyAlignment="1">
      <alignment horizontal="left" vertical="top" wrapText="1"/>
    </xf>
    <xf numFmtId="0" fontId="0" fillId="7" borderId="24" xfId="0" applyFill="1" applyBorder="1" applyAlignment="1">
      <alignment horizontal="left" vertical="top" wrapText="1"/>
    </xf>
    <xf numFmtId="0" fontId="0" fillId="7" borderId="28" xfId="0" applyFill="1" applyBorder="1" applyAlignment="1">
      <alignment horizontal="left" vertical="top"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0" fillId="7" borderId="38" xfId="0" applyFill="1" applyBorder="1" applyAlignment="1">
      <alignment horizontal="left" vertical="top" wrapText="1"/>
    </xf>
    <xf numFmtId="0" fontId="13" fillId="0" borderId="15" xfId="0" applyFont="1" applyBorder="1" applyAlignment="1" applyProtection="1">
      <alignment horizontal="left" vertical="top"/>
    </xf>
    <xf numFmtId="0" fontId="13" fillId="0" borderId="0" xfId="0" applyFont="1" applyBorder="1" applyAlignment="1" applyProtection="1">
      <alignment horizontal="left" vertical="top"/>
    </xf>
    <xf numFmtId="0" fontId="13" fillId="0" borderId="8" xfId="0" applyFont="1" applyBorder="1" applyAlignment="1" applyProtection="1">
      <alignment horizontal="left" vertical="top"/>
    </xf>
    <xf numFmtId="43" fontId="0" fillId="7" borderId="25" xfId="11" applyFont="1" applyFill="1" applyBorder="1" applyAlignment="1">
      <alignment horizontal="left" vertical="top" wrapText="1"/>
    </xf>
    <xf numFmtId="43" fontId="0" fillId="7" borderId="26" xfId="11" applyFont="1" applyFill="1" applyBorder="1" applyAlignment="1">
      <alignment horizontal="left" vertical="top" wrapText="1"/>
    </xf>
    <xf numFmtId="43" fontId="0" fillId="7" borderId="38" xfId="11" applyFont="1" applyFill="1" applyBorder="1" applyAlignment="1">
      <alignment horizontal="left" vertical="top" wrapText="1"/>
    </xf>
    <xf numFmtId="0" fontId="0" fillId="16" borderId="0" xfId="0" applyFill="1" applyAlignment="1">
      <alignment horizontal="left" vertical="top" wrapText="1"/>
    </xf>
    <xf numFmtId="0" fontId="0" fillId="16" borderId="74" xfId="0" applyFill="1" applyBorder="1" applyAlignment="1">
      <alignment horizontal="left" vertical="top" wrapText="1"/>
    </xf>
    <xf numFmtId="0" fontId="37" fillId="3" borderId="2" xfId="0" applyFont="1" applyFill="1" applyBorder="1" applyAlignment="1">
      <alignment vertical="center" wrapText="1"/>
    </xf>
    <xf numFmtId="0" fontId="37" fillId="3" borderId="3" xfId="0" applyFont="1" applyFill="1" applyBorder="1" applyAlignment="1">
      <alignment vertical="center" wrapText="1"/>
    </xf>
    <xf numFmtId="0" fontId="37" fillId="3" borderId="4" xfId="0" applyFont="1" applyFill="1" applyBorder="1" applyAlignment="1">
      <alignment vertical="center" wrapText="1"/>
    </xf>
    <xf numFmtId="0" fontId="37" fillId="4" borderId="2" xfId="0" applyFont="1" applyFill="1" applyBorder="1" applyAlignment="1">
      <alignment vertical="center" wrapText="1"/>
    </xf>
    <xf numFmtId="0" fontId="37" fillId="4" borderId="3" xfId="0" applyFont="1" applyFill="1" applyBorder="1" applyAlignment="1">
      <alignment vertical="center" wrapText="1"/>
    </xf>
    <xf numFmtId="0" fontId="37" fillId="4" borderId="4" xfId="0" applyFont="1" applyFill="1" applyBorder="1" applyAlignment="1">
      <alignment vertical="center" wrapText="1"/>
    </xf>
    <xf numFmtId="0" fontId="5" fillId="4" borderId="25" xfId="0" applyFont="1" applyFill="1" applyBorder="1" applyAlignment="1">
      <alignment vertical="center" wrapText="1"/>
    </xf>
    <xf numFmtId="0" fontId="5" fillId="4" borderId="26" xfId="0" applyFont="1" applyFill="1" applyBorder="1" applyAlignment="1">
      <alignment vertical="center" wrapText="1"/>
    </xf>
    <xf numFmtId="0" fontId="5" fillId="4" borderId="27" xfId="0" applyFont="1" applyFill="1" applyBorder="1" applyAlignment="1">
      <alignment vertical="center" wrapText="1"/>
    </xf>
    <xf numFmtId="0" fontId="21" fillId="4" borderId="25" xfId="3" applyFont="1" applyFill="1" applyBorder="1" applyAlignment="1">
      <alignment vertical="center" wrapText="1"/>
    </xf>
    <xf numFmtId="0" fontId="21" fillId="4" borderId="26" xfId="3" applyFont="1" applyFill="1" applyBorder="1" applyAlignment="1">
      <alignment vertical="center" wrapText="1"/>
    </xf>
    <xf numFmtId="0" fontId="21" fillId="4" borderId="27" xfId="3" applyFont="1" applyFill="1" applyBorder="1" applyAlignment="1">
      <alignment vertical="center" wrapText="1"/>
    </xf>
    <xf numFmtId="0" fontId="5" fillId="4" borderId="25" xfId="3" applyFont="1" applyFill="1" applyBorder="1" applyAlignment="1">
      <alignment vertical="center" wrapText="1"/>
    </xf>
    <xf numFmtId="0" fontId="5" fillId="4" borderId="26" xfId="3" applyFont="1" applyFill="1" applyBorder="1" applyAlignment="1">
      <alignment vertical="center" wrapText="1"/>
    </xf>
    <xf numFmtId="0" fontId="5" fillId="4" borderId="27" xfId="3" applyFont="1" applyFill="1" applyBorder="1" applyAlignment="1">
      <alignment vertical="center" wrapText="1"/>
    </xf>
    <xf numFmtId="0" fontId="5" fillId="3" borderId="2" xfId="3" applyFont="1" applyFill="1" applyBorder="1" applyAlignment="1">
      <alignment vertical="center"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5" fillId="3" borderId="2" xfId="3" applyFont="1" applyFill="1" applyBorder="1" applyAlignment="1">
      <alignment horizontal="left" vertical="top" wrapText="1"/>
    </xf>
    <xf numFmtId="0" fontId="5" fillId="3" borderId="3" xfId="3" applyFont="1" applyFill="1" applyBorder="1" applyAlignment="1">
      <alignment horizontal="left" vertical="top" wrapText="1"/>
    </xf>
    <xf numFmtId="0" fontId="5" fillId="3" borderId="4" xfId="3" applyFont="1" applyFill="1" applyBorder="1" applyAlignment="1">
      <alignment horizontal="left" vertical="top"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21" fillId="6" borderId="2"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cellXfs>
  <cellStyles count="29">
    <cellStyle name="Comma" xfId="11" builtinId="3"/>
    <cellStyle name="Comma 2" xfId="2" xr:uid="{00000000-0005-0000-0000-000001000000}"/>
    <cellStyle name="Comma 2 2" xfId="18" xr:uid="{00000000-0005-0000-0000-000002000000}"/>
    <cellStyle name="Comma 2 2 2" xfId="28" xr:uid="{00000000-0005-0000-0000-000003000000}"/>
    <cellStyle name="Comma 2 3" xfId="23" xr:uid="{00000000-0005-0000-0000-000004000000}"/>
    <cellStyle name="Comma 2 4" xfId="13" xr:uid="{00000000-0005-0000-0000-000005000000}"/>
    <cellStyle name="Comma 3" xfId="5" xr:uid="{00000000-0005-0000-0000-000006000000}"/>
    <cellStyle name="Comma 3 2" xfId="25" xr:uid="{00000000-0005-0000-0000-000007000000}"/>
    <cellStyle name="Hyperlink" xfId="6" builtinId="8"/>
    <cellStyle name="Hyperlink 2" xfId="15" xr:uid="{00000000-0005-0000-0000-000009000000}"/>
    <cellStyle name="Hyperlink 3" xfId="21" xr:uid="{00000000-0005-0000-0000-00000A000000}"/>
    <cellStyle name="Hyperlink 4" xfId="19" xr:uid="{00000000-0005-0000-0000-00000B000000}"/>
    <cellStyle name="Input" xfId="7" builtinId="20"/>
    <cellStyle name="Normal" xfId="0" builtinId="0"/>
    <cellStyle name="Normal 2" xfId="3" xr:uid="{00000000-0005-0000-0000-00000E000000}"/>
    <cellStyle name="Normal 3" xfId="1" xr:uid="{00000000-0005-0000-0000-00000F000000}"/>
    <cellStyle name="Normal 3 2" xfId="17" xr:uid="{00000000-0005-0000-0000-000010000000}"/>
    <cellStyle name="Normal 3 2 2" xfId="27" xr:uid="{00000000-0005-0000-0000-000011000000}"/>
    <cellStyle name="Normal 3 3" xfId="22" xr:uid="{00000000-0005-0000-0000-000012000000}"/>
    <cellStyle name="Normal 3 4" xfId="12" xr:uid="{00000000-0005-0000-0000-000013000000}"/>
    <cellStyle name="Normal 4" xfId="4" xr:uid="{00000000-0005-0000-0000-000014000000}"/>
    <cellStyle name="Normal 4 2" xfId="24" xr:uid="{00000000-0005-0000-0000-000015000000}"/>
    <cellStyle name="Normal 5" xfId="14" xr:uid="{00000000-0005-0000-0000-000016000000}"/>
    <cellStyle name="Normal 6" xfId="9" xr:uid="{00000000-0005-0000-0000-000017000000}"/>
    <cellStyle name="Normal 6 2" xfId="10" xr:uid="{00000000-0005-0000-0000-000018000000}"/>
    <cellStyle name="Normal 6 3" xfId="26" xr:uid="{00000000-0005-0000-0000-000019000000}"/>
    <cellStyle name="Normal 7" xfId="16" xr:uid="{00000000-0005-0000-0000-00001A000000}"/>
    <cellStyle name="Normal 8" xfId="20" xr:uid="{00000000-0005-0000-0000-00001B000000}"/>
    <cellStyle name="Note" xfId="8" builtinId="10"/>
  </cellStyles>
  <dxfs count="1132">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293845"/>
      <color rgb="FFDDDD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4080-4497-AB2B-A5D0E6191ACB}"/>
              </c:ext>
            </c:extLst>
          </c:dPt>
          <c:dPt>
            <c:idx val="1"/>
            <c:bubble3D val="0"/>
            <c:spPr>
              <a:solidFill>
                <a:schemeClr val="bg1"/>
              </a:solidFill>
              <a:ln>
                <a:solidFill>
                  <a:schemeClr val="tx1"/>
                </a:solidFill>
              </a:ln>
            </c:spPr>
            <c:extLst>
              <c:ext xmlns:c16="http://schemas.microsoft.com/office/drawing/2014/chart" uri="{C3380CC4-5D6E-409C-BE32-E72D297353CC}">
                <c16:uniqueId val="{00000003-4080-4497-AB2B-A5D0E6191ACB}"/>
              </c:ext>
            </c:extLst>
          </c:dPt>
          <c:val>
            <c:numRef>
              <c:f>SummaryS1!$I$11:$J$11</c:f>
              <c:numCache>
                <c:formatCode>General</c:formatCode>
                <c:ptCount val="2"/>
                <c:pt idx="0">
                  <c:v>105</c:v>
                </c:pt>
                <c:pt idx="1">
                  <c:v>255</c:v>
                </c:pt>
              </c:numCache>
            </c:numRef>
          </c:val>
          <c:extLst>
            <c:ext xmlns:c16="http://schemas.microsoft.com/office/drawing/2014/chart" uri="{C3380CC4-5D6E-409C-BE32-E72D297353CC}">
              <c16:uniqueId val="{00000004-4080-4497-AB2B-A5D0E6191ACB}"/>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BE3D-4032-88FC-FAF6688B9035}"/>
              </c:ext>
            </c:extLst>
          </c:dPt>
          <c:dPt>
            <c:idx val="1"/>
            <c:bubble3D val="0"/>
            <c:spPr>
              <a:solidFill>
                <a:schemeClr val="bg1"/>
              </a:solidFill>
              <a:ln>
                <a:solidFill>
                  <a:schemeClr val="tx1"/>
                </a:solidFill>
              </a:ln>
            </c:spPr>
            <c:extLst>
              <c:ext xmlns:c16="http://schemas.microsoft.com/office/drawing/2014/chart" uri="{C3380CC4-5D6E-409C-BE32-E72D297353CC}">
                <c16:uniqueId val="{00000003-BE3D-4032-88FC-FAF6688B9035}"/>
              </c:ext>
            </c:extLst>
          </c:dPt>
          <c:val>
            <c:numRef>
              <c:f>SummaryS2!$I$11:$J$11</c:f>
              <c:numCache>
                <c:formatCode>General</c:formatCode>
                <c:ptCount val="2"/>
                <c:pt idx="0">
                  <c:v>77</c:v>
                </c:pt>
                <c:pt idx="1">
                  <c:v>283</c:v>
                </c:pt>
              </c:numCache>
            </c:numRef>
          </c:val>
          <c:extLst>
            <c:ext xmlns:c16="http://schemas.microsoft.com/office/drawing/2014/chart" uri="{C3380CC4-5D6E-409C-BE32-E72D297353CC}">
              <c16:uniqueId val="{00000004-BE3D-4032-88FC-FAF6688B9035}"/>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noFill/>
            </a:ln>
          </c:spPr>
          <c:dPt>
            <c:idx val="1"/>
            <c:bubble3D val="0"/>
            <c:spPr>
              <a:solidFill>
                <a:schemeClr val="bg1"/>
              </a:solidFill>
              <a:ln>
                <a:solidFill>
                  <a:sysClr val="windowText" lastClr="000000"/>
                </a:solidFill>
              </a:ln>
            </c:spPr>
            <c:extLst>
              <c:ext xmlns:c16="http://schemas.microsoft.com/office/drawing/2014/chart" uri="{C3380CC4-5D6E-409C-BE32-E72D297353CC}">
                <c16:uniqueId val="{00000003-B6B0-4617-94BB-10F30E6D5310}"/>
              </c:ext>
            </c:extLst>
          </c:dPt>
          <c:val>
            <c:numRef>
              <c:f>SummaryS3!$K$11:$L$11</c:f>
              <c:numCache>
                <c:formatCode>General</c:formatCode>
                <c:ptCount val="2"/>
                <c:pt idx="0">
                  <c:v>122</c:v>
                </c:pt>
                <c:pt idx="1">
                  <c:v>238</c:v>
                </c:pt>
              </c:numCache>
            </c:numRef>
          </c:val>
          <c:extLst>
            <c:ext xmlns:c16="http://schemas.microsoft.com/office/drawing/2014/chart" uri="{C3380CC4-5D6E-409C-BE32-E72D297353CC}">
              <c16:uniqueId val="{00000004-B6B0-4617-94BB-10F30E6D5310}"/>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ysClr val="windowText" lastClr="000000"/>
              </a:solidFill>
            </a:ln>
          </c:spPr>
          <c:dPt>
            <c:idx val="1"/>
            <c:bubble3D val="0"/>
            <c:spPr>
              <a:noFill/>
              <a:ln>
                <a:solidFill>
                  <a:sysClr val="windowText" lastClr="000000"/>
                </a:solidFill>
              </a:ln>
            </c:spPr>
            <c:extLst>
              <c:ext xmlns:c16="http://schemas.microsoft.com/office/drawing/2014/chart" uri="{C3380CC4-5D6E-409C-BE32-E72D297353CC}">
                <c16:uniqueId val="{00000002-0362-45C8-AFC7-2E43AE2EB26F}"/>
              </c:ext>
            </c:extLst>
          </c:dPt>
          <c:val>
            <c:numRef>
              <c:f>SummaryS4!$I$11:$J$11</c:f>
              <c:numCache>
                <c:formatCode>General</c:formatCode>
                <c:ptCount val="2"/>
                <c:pt idx="0">
                  <c:v>100</c:v>
                </c:pt>
                <c:pt idx="1">
                  <c:v>260</c:v>
                </c:pt>
              </c:numCache>
            </c:numRef>
          </c:val>
          <c:extLst>
            <c:ext xmlns:c16="http://schemas.microsoft.com/office/drawing/2014/chart" uri="{C3380CC4-5D6E-409C-BE32-E72D297353CC}">
              <c16:uniqueId val="{00000000-0362-45C8-AFC7-2E43AE2EB26F}"/>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c:spPr>
          <c:dPt>
            <c:idx val="1"/>
            <c:bubble3D val="0"/>
            <c:spPr>
              <a:noFill/>
              <a:ln>
                <a:solidFill>
                  <a:srgbClr val="293845"/>
                </a:solidFill>
              </a:ln>
            </c:spPr>
            <c:extLst>
              <c:ext xmlns:c16="http://schemas.microsoft.com/office/drawing/2014/chart" uri="{C3380CC4-5D6E-409C-BE32-E72D297353CC}">
                <c16:uniqueId val="{00000002-0E23-4004-945E-BC1535E0C141}"/>
              </c:ext>
            </c:extLst>
          </c:dPt>
          <c:val>
            <c:numRef>
              <c:f>SummaryS5!$I$11:$J$11</c:f>
              <c:numCache>
                <c:formatCode>General</c:formatCode>
                <c:ptCount val="2"/>
                <c:pt idx="0">
                  <c:v>83</c:v>
                </c:pt>
                <c:pt idx="1">
                  <c:v>277</c:v>
                </c:pt>
              </c:numCache>
            </c:numRef>
          </c:val>
          <c:extLst>
            <c:ext xmlns:c16="http://schemas.microsoft.com/office/drawing/2014/chart" uri="{C3380CC4-5D6E-409C-BE32-E72D297353CC}">
              <c16:uniqueId val="{00000000-0E23-4004-945E-BC1535E0C141}"/>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59266</xdr:colOff>
      <xdr:row>11</xdr:row>
      <xdr:rowOff>118215</xdr:rowOff>
    </xdr:from>
    <xdr:to>
      <xdr:col>6</xdr:col>
      <xdr:colOff>272626</xdr:colOff>
      <xdr:row>30</xdr:row>
      <xdr:rowOff>130661</xdr:rowOff>
    </xdr:to>
    <xdr:grpSp>
      <xdr:nvGrpSpPr>
        <xdr:cNvPr id="43" name="Group 42">
          <a:extLst>
            <a:ext uri="{FF2B5EF4-FFF2-40B4-BE49-F238E27FC236}">
              <a16:creationId xmlns:a16="http://schemas.microsoft.com/office/drawing/2014/main" id="{D4798BCE-CA43-4D34-9658-FDBEC813E544}"/>
            </a:ext>
          </a:extLst>
        </xdr:cNvPr>
        <xdr:cNvGrpSpPr/>
      </xdr:nvGrpSpPr>
      <xdr:grpSpPr>
        <a:xfrm>
          <a:off x="59266" y="2680496"/>
          <a:ext cx="5542904" cy="3483779"/>
          <a:chOff x="539750" y="3509116"/>
          <a:chExt cx="4603750" cy="2694835"/>
        </a:xfrm>
      </xdr:grpSpPr>
      <xdr:grpSp>
        <xdr:nvGrpSpPr>
          <xdr:cNvPr id="33" name="Group 17">
            <a:extLst>
              <a:ext uri="{FF2B5EF4-FFF2-40B4-BE49-F238E27FC236}">
                <a16:creationId xmlns:a16="http://schemas.microsoft.com/office/drawing/2014/main" id="{A0F195A6-C26A-4D0D-AD19-9A17F7051D64}"/>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39" name="Chart 18">
              <a:extLst>
                <a:ext uri="{FF2B5EF4-FFF2-40B4-BE49-F238E27FC236}">
                  <a16:creationId xmlns:a16="http://schemas.microsoft.com/office/drawing/2014/main" id="{EDEF0994-78D3-4D90-A551-3E16BAF49DFA}"/>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0" name="Text Box 19">
              <a:extLst>
                <a:ext uri="{FF2B5EF4-FFF2-40B4-BE49-F238E27FC236}">
                  <a16:creationId xmlns:a16="http://schemas.microsoft.com/office/drawing/2014/main" id="{3DE80B7C-878D-40D0-A941-73E7ADAC1F7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41" name="Line 20">
              <a:extLst>
                <a:ext uri="{FF2B5EF4-FFF2-40B4-BE49-F238E27FC236}">
                  <a16:creationId xmlns:a16="http://schemas.microsoft.com/office/drawing/2014/main" id="{CB59EA96-5489-47ED-9ADB-B19CCE08D310}"/>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34" name="Text Box 21">
            <a:extLst>
              <a:ext uri="{FF2B5EF4-FFF2-40B4-BE49-F238E27FC236}">
                <a16:creationId xmlns:a16="http://schemas.microsoft.com/office/drawing/2014/main" id="{ADD85BBF-9CE9-4E96-BE7A-7E0ACDAA6B70}"/>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35" name="Text Box 22">
            <a:extLst>
              <a:ext uri="{FF2B5EF4-FFF2-40B4-BE49-F238E27FC236}">
                <a16:creationId xmlns:a16="http://schemas.microsoft.com/office/drawing/2014/main" id="{6C341B3E-0FA2-4494-A3B4-DB85A49A89E3}"/>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36" name="Text Box 23">
            <a:extLst>
              <a:ext uri="{FF2B5EF4-FFF2-40B4-BE49-F238E27FC236}">
                <a16:creationId xmlns:a16="http://schemas.microsoft.com/office/drawing/2014/main" id="{A90B082F-5FC0-4DE3-BE3F-E681D871DF1A}"/>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37" name="Text Box 24">
            <a:extLst>
              <a:ext uri="{FF2B5EF4-FFF2-40B4-BE49-F238E27FC236}">
                <a16:creationId xmlns:a16="http://schemas.microsoft.com/office/drawing/2014/main" id="{BE4D1E9B-2D9C-46DC-A124-FA8FC63527AD}"/>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38" name="Text Box 25">
            <a:extLst>
              <a:ext uri="{FF2B5EF4-FFF2-40B4-BE49-F238E27FC236}">
                <a16:creationId xmlns:a16="http://schemas.microsoft.com/office/drawing/2014/main" id="{D00011C5-A3D8-499F-9721-95361C4F6DC4}"/>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551744</xdr:colOff>
      <xdr:row>11</xdr:row>
      <xdr:rowOff>107700</xdr:rowOff>
    </xdr:from>
    <xdr:to>
      <xdr:col>6</xdr:col>
      <xdr:colOff>765104</xdr:colOff>
      <xdr:row>30</xdr:row>
      <xdr:rowOff>120146</xdr:rowOff>
    </xdr:to>
    <xdr:grpSp>
      <xdr:nvGrpSpPr>
        <xdr:cNvPr id="3" name="Group 2">
          <a:extLst>
            <a:ext uri="{FF2B5EF4-FFF2-40B4-BE49-F238E27FC236}">
              <a16:creationId xmlns:a16="http://schemas.microsoft.com/office/drawing/2014/main" id="{A41930E2-2EC8-425D-A872-144F9A298306}"/>
            </a:ext>
          </a:extLst>
        </xdr:cNvPr>
        <xdr:cNvGrpSpPr/>
      </xdr:nvGrpSpPr>
      <xdr:grpSpPr>
        <a:xfrm>
          <a:off x="551744" y="2660400"/>
          <a:ext cx="5547360" cy="3471079"/>
          <a:chOff x="846667" y="3642465"/>
          <a:chExt cx="3989917" cy="2561486"/>
        </a:xfrm>
      </xdr:grpSpPr>
      <xdr:grpSp>
        <xdr:nvGrpSpPr>
          <xdr:cNvPr id="4" name="Group 17">
            <a:extLst>
              <a:ext uri="{FF2B5EF4-FFF2-40B4-BE49-F238E27FC236}">
                <a16:creationId xmlns:a16="http://schemas.microsoft.com/office/drawing/2014/main" id="{5DA90FE2-84FC-457C-99BA-5F9E96BEA2EE}"/>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6D0F5DA4-5A69-4F19-AB10-80712BB90E01}"/>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801376A6-2552-48BF-8F71-0652C6641203}"/>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C85073E-03BD-4D0B-B90D-531DF8E1DB36}"/>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B91F1458-4709-4636-A482-483548061301}"/>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ECC5F1AD-FE28-42DF-886C-208A02ABA80A}"/>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B04CCD3F-A760-49A2-B46E-EE225A9C3177}"/>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85B96E39-0527-4A35-9522-DC60FACE027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8B27359F-2126-4B36-AB73-362A39E6097C}"/>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11</xdr:row>
      <xdr:rowOff>184149</xdr:rowOff>
    </xdr:from>
    <xdr:to>
      <xdr:col>6</xdr:col>
      <xdr:colOff>822959</xdr:colOff>
      <xdr:row>31</xdr:row>
      <xdr:rowOff>12445</xdr:rowOff>
    </xdr:to>
    <xdr:grpSp>
      <xdr:nvGrpSpPr>
        <xdr:cNvPr id="13" name="Group 12">
          <a:extLst>
            <a:ext uri="{FF2B5EF4-FFF2-40B4-BE49-F238E27FC236}">
              <a16:creationId xmlns:a16="http://schemas.microsoft.com/office/drawing/2014/main" id="{E593825F-9E57-4F80-A07C-264A5CCB62CA}"/>
            </a:ext>
          </a:extLst>
        </xdr:cNvPr>
        <xdr:cNvGrpSpPr/>
      </xdr:nvGrpSpPr>
      <xdr:grpSpPr>
        <a:xfrm>
          <a:off x="609599" y="2736849"/>
          <a:ext cx="5547360" cy="3468963"/>
          <a:chOff x="846667" y="3642465"/>
          <a:chExt cx="3989917" cy="2561486"/>
        </a:xfrm>
      </xdr:grpSpPr>
      <xdr:grpSp>
        <xdr:nvGrpSpPr>
          <xdr:cNvPr id="14" name="Group 17">
            <a:extLst>
              <a:ext uri="{FF2B5EF4-FFF2-40B4-BE49-F238E27FC236}">
                <a16:creationId xmlns:a16="http://schemas.microsoft.com/office/drawing/2014/main" id="{325BA984-5D94-4271-8B8E-2A5DACA749C1}"/>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20" name="Chart 18">
              <a:extLst>
                <a:ext uri="{FF2B5EF4-FFF2-40B4-BE49-F238E27FC236}">
                  <a16:creationId xmlns:a16="http://schemas.microsoft.com/office/drawing/2014/main" id="{52645BD2-FD18-49C7-A82C-617EDE3EE949}"/>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Text Box 19">
              <a:extLst>
                <a:ext uri="{FF2B5EF4-FFF2-40B4-BE49-F238E27FC236}">
                  <a16:creationId xmlns:a16="http://schemas.microsoft.com/office/drawing/2014/main" id="{6AFE3865-914D-411A-8AA5-4AE5AF78B298}"/>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22" name="Line 20">
              <a:extLst>
                <a:ext uri="{FF2B5EF4-FFF2-40B4-BE49-F238E27FC236}">
                  <a16:creationId xmlns:a16="http://schemas.microsoft.com/office/drawing/2014/main" id="{A6CA30F9-1889-4575-A608-0D0D192339FF}"/>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15" name="Text Box 21">
            <a:extLst>
              <a:ext uri="{FF2B5EF4-FFF2-40B4-BE49-F238E27FC236}">
                <a16:creationId xmlns:a16="http://schemas.microsoft.com/office/drawing/2014/main" id="{8A529AF3-0FCE-4122-AFE1-C5E8188714CE}"/>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16" name="Text Box 22">
            <a:extLst>
              <a:ext uri="{FF2B5EF4-FFF2-40B4-BE49-F238E27FC236}">
                <a16:creationId xmlns:a16="http://schemas.microsoft.com/office/drawing/2014/main" id="{01A1B2BC-EB0F-48BA-B67C-589F1A0B534E}"/>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17" name="Text Box 23">
            <a:extLst>
              <a:ext uri="{FF2B5EF4-FFF2-40B4-BE49-F238E27FC236}">
                <a16:creationId xmlns:a16="http://schemas.microsoft.com/office/drawing/2014/main" id="{887DE203-F062-4240-B75F-80449381C50E}"/>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18" name="Text Box 24">
            <a:extLst>
              <a:ext uri="{FF2B5EF4-FFF2-40B4-BE49-F238E27FC236}">
                <a16:creationId xmlns:a16="http://schemas.microsoft.com/office/drawing/2014/main" id="{E078A079-DB36-4278-8078-29CC3F78EB7A}"/>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19" name="Text Box 25">
            <a:extLst>
              <a:ext uri="{FF2B5EF4-FFF2-40B4-BE49-F238E27FC236}">
                <a16:creationId xmlns:a16="http://schemas.microsoft.com/office/drawing/2014/main" id="{FDDF4C05-F213-43FF-B79E-F2555E703C08}"/>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171449</xdr:colOff>
      <xdr:row>14</xdr:row>
      <xdr:rowOff>82550</xdr:rowOff>
    </xdr:from>
    <xdr:to>
      <xdr:col>6</xdr:col>
      <xdr:colOff>384809</xdr:colOff>
      <xdr:row>33</xdr:row>
      <xdr:rowOff>94996</xdr:rowOff>
    </xdr:to>
    <xdr:grpSp>
      <xdr:nvGrpSpPr>
        <xdr:cNvPr id="3" name="Group 2">
          <a:extLst>
            <a:ext uri="{FF2B5EF4-FFF2-40B4-BE49-F238E27FC236}">
              <a16:creationId xmlns:a16="http://schemas.microsoft.com/office/drawing/2014/main" id="{AEA30A01-1459-45BB-A104-8F39663AA277}"/>
            </a:ext>
          </a:extLst>
        </xdr:cNvPr>
        <xdr:cNvGrpSpPr/>
      </xdr:nvGrpSpPr>
      <xdr:grpSpPr>
        <a:xfrm>
          <a:off x="171449" y="3164946"/>
          <a:ext cx="5540305" cy="3447620"/>
          <a:chOff x="539750" y="3509116"/>
          <a:chExt cx="4603750" cy="2694835"/>
        </a:xfrm>
      </xdr:grpSpPr>
      <xdr:grpSp>
        <xdr:nvGrpSpPr>
          <xdr:cNvPr id="4" name="Group 17">
            <a:extLst>
              <a:ext uri="{FF2B5EF4-FFF2-40B4-BE49-F238E27FC236}">
                <a16:creationId xmlns:a16="http://schemas.microsoft.com/office/drawing/2014/main" id="{E8AA9D0F-B369-43B5-933C-22A9F2A71C89}"/>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2132194E-EC83-40F0-A433-932A0C3ED66E}"/>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1923A3A5-9AB0-4F10-8AB6-B37ACF0ABDE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41E16CB-9977-4264-A2EC-66F2C8355E51}"/>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4F569BB1-624D-4652-8CB7-6A39D5766F68}"/>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F91BD197-8172-4A83-A577-0C18BE538888}"/>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82B49CAE-7A93-40E9-A175-1CB88BDD47E9}"/>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A6BB3E79-CB97-45B0-A964-5FEF9328D58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02264EE4-45F6-482F-9668-F2C7CFBC34F1}"/>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285749</xdr:colOff>
      <xdr:row>14</xdr:row>
      <xdr:rowOff>63500</xdr:rowOff>
    </xdr:from>
    <xdr:to>
      <xdr:col>6</xdr:col>
      <xdr:colOff>499109</xdr:colOff>
      <xdr:row>33</xdr:row>
      <xdr:rowOff>75946</xdr:rowOff>
    </xdr:to>
    <xdr:grpSp>
      <xdr:nvGrpSpPr>
        <xdr:cNvPr id="3" name="Group 2">
          <a:extLst>
            <a:ext uri="{FF2B5EF4-FFF2-40B4-BE49-F238E27FC236}">
              <a16:creationId xmlns:a16="http://schemas.microsoft.com/office/drawing/2014/main" id="{19219068-C8A6-40BA-874B-ED2DEC098B89}"/>
            </a:ext>
          </a:extLst>
        </xdr:cNvPr>
        <xdr:cNvGrpSpPr/>
      </xdr:nvGrpSpPr>
      <xdr:grpSpPr>
        <a:xfrm>
          <a:off x="285749" y="3162300"/>
          <a:ext cx="5547360" cy="3471079"/>
          <a:chOff x="539750" y="3509116"/>
          <a:chExt cx="4603750" cy="2694835"/>
        </a:xfrm>
      </xdr:grpSpPr>
      <xdr:grpSp>
        <xdr:nvGrpSpPr>
          <xdr:cNvPr id="4" name="Group 17">
            <a:extLst>
              <a:ext uri="{FF2B5EF4-FFF2-40B4-BE49-F238E27FC236}">
                <a16:creationId xmlns:a16="http://schemas.microsoft.com/office/drawing/2014/main" id="{D60EFAFB-A5A4-4A11-9A2E-44A33581A3BD}"/>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3817F6DC-FB09-46F0-9DF0-E3DDDB5564D2}"/>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464C116D-792D-4F67-8913-2381A5D092EA}"/>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D6287088-9E3C-4457-9A6A-A72355892C88}"/>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77AB6BD7-ECAD-441C-BB98-1CB03C19F039}"/>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71DE59B8-63B8-4F71-BBBE-5061BA57AB8F}"/>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37DDE7F1-8615-4E1E-AAA3-04F28D896676}"/>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60C348A0-4685-4D32-9724-38391AB5F7A4}"/>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AD0D0D40-E2AF-4B55-8B5D-C5458FAF2D97}"/>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mailto:Audra.Urie@schools.utah.gov" TargetMode="External"/><Relationship Id="rId3" Type="http://schemas.openxmlformats.org/officeDocument/2006/relationships/hyperlink" Target="mailto:Brittany.Rollins@Maine.gov" TargetMode="External"/><Relationship Id="rId7" Type="http://schemas.openxmlformats.org/officeDocument/2006/relationships/hyperlink" Target="mailto:Lauren.V.Stewart@Maine.gov" TargetMode="External"/><Relationship Id="rId2" Type="http://schemas.openxmlformats.org/officeDocument/2006/relationships/hyperlink" Target="mailto:Nicholas.Brown@Maine.gov" TargetMode="External"/><Relationship Id="rId1" Type="http://schemas.openxmlformats.org/officeDocument/2006/relationships/hyperlink" Target="mailto:Beth.Kohler@Maine.gov" TargetMode="External"/><Relationship Id="rId6" Type="http://schemas.openxmlformats.org/officeDocument/2006/relationships/hyperlink" Target="mailto:John.Kohler@Maine.gov" TargetMode="External"/><Relationship Id="rId11" Type="http://schemas.openxmlformats.org/officeDocument/2006/relationships/hyperlink" Target="mailto:elizabeth.green@driver-ed.org" TargetMode="External"/><Relationship Id="rId5" Type="http://schemas.openxmlformats.org/officeDocument/2006/relationships/hyperlink" Target="mailto:Paul.Martin@Maine.gov" TargetMode="External"/><Relationship Id="rId10" Type="http://schemas.openxmlformats.org/officeDocument/2006/relationships/hyperlink" Target="mailto:jacqueline.milani@dot.gov" TargetMode="External"/><Relationship Id="rId4" Type="http://schemas.openxmlformats.org/officeDocument/2006/relationships/hyperlink" Target="mailto:Bryan.Higgins@Maine.gov" TargetMode="External"/><Relationship Id="rId9" Type="http://schemas.openxmlformats.org/officeDocument/2006/relationships/hyperlink" Target="mailto:tbeckham@highwaysafetyservices.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maine.gov/sos/cec/rules/29/250/250c009.docx" TargetMode="External"/><Relationship Id="rId1" Type="http://schemas.openxmlformats.org/officeDocument/2006/relationships/hyperlink" Target="https://legislature.maine.gov/statutes/search.asp"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legislature.maine.gov/statutes/search.asp" TargetMode="External"/><Relationship Id="rId7" Type="http://schemas.openxmlformats.org/officeDocument/2006/relationships/hyperlink" Target="https://www.maine.gov/sos/bmv/forms/Driver%20Education%20&amp;%20Motorcycle%20Rider%20Education%20Program%20Complaint%20Form%5b1%5d.pdf" TargetMode="External"/><Relationship Id="rId2" Type="http://schemas.openxmlformats.org/officeDocument/2006/relationships/hyperlink" Target="https://www.maine.gov/sos/cec/rules/29/250/250c009.docx" TargetMode="External"/><Relationship Id="rId1" Type="http://schemas.openxmlformats.org/officeDocument/2006/relationships/hyperlink" Target="https://legislature.maine.gov/statutes/search.asp" TargetMode="External"/><Relationship Id="rId6" Type="http://schemas.openxmlformats.org/officeDocument/2006/relationships/hyperlink" Target="https://www.maine.gov/sos/bmv/driverridereducation/index.html" TargetMode="External"/><Relationship Id="rId5" Type="http://schemas.openxmlformats.org/officeDocument/2006/relationships/hyperlink" Target="https://www.maine.gov/sos/bmv/driverridereducation/index.html" TargetMode="External"/><Relationship Id="rId4" Type="http://schemas.openxmlformats.org/officeDocument/2006/relationships/hyperlink" Target="https://www.fmcsa.dot.gov/registration/commercial-drivers-license/entry-level-driver-training-eld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opLeftCell="A7" workbookViewId="0">
      <selection activeCell="B16" sqref="B16"/>
    </sheetView>
  </sheetViews>
  <sheetFormatPr defaultRowHeight="14.35" x14ac:dyDescent="0.5"/>
  <cols>
    <col min="5" max="5" width="65.52734375" bestFit="1" customWidth="1"/>
    <col min="6" max="6" width="14.29296875" style="161" customWidth="1"/>
    <col min="7" max="7" width="26.29296875" customWidth="1"/>
  </cols>
  <sheetData>
    <row r="1" spans="1:8" x14ac:dyDescent="0.5">
      <c r="A1" s="83" t="s">
        <v>0</v>
      </c>
      <c r="B1" s="83"/>
      <c r="C1" s="83"/>
      <c r="D1" s="83"/>
      <c r="E1" s="83"/>
      <c r="F1" s="159"/>
      <c r="G1" s="83"/>
      <c r="H1" s="83"/>
    </row>
    <row r="2" spans="1:8" x14ac:dyDescent="0.5">
      <c r="A2" s="83"/>
      <c r="B2" s="83"/>
      <c r="C2" s="83"/>
      <c r="D2" s="83"/>
      <c r="E2" s="83"/>
      <c r="F2" s="159"/>
      <c r="G2" s="83"/>
      <c r="H2" s="83"/>
    </row>
    <row r="3" spans="1:8" ht="43" x14ac:dyDescent="0.5">
      <c r="A3" s="83" t="s">
        <v>1</v>
      </c>
      <c r="B3" s="83"/>
      <c r="C3" s="83"/>
      <c r="D3" s="83"/>
      <c r="E3" s="83" t="s">
        <v>2</v>
      </c>
      <c r="F3" s="160" t="s">
        <v>3</v>
      </c>
      <c r="G3" s="83" t="s">
        <v>4</v>
      </c>
      <c r="H3" s="83"/>
    </row>
    <row r="4" spans="1:8" x14ac:dyDescent="0.5">
      <c r="A4" s="55" t="s">
        <v>5</v>
      </c>
      <c r="B4" s="288"/>
      <c r="C4" s="288"/>
      <c r="D4" s="288"/>
      <c r="E4" s="178" t="s">
        <v>6</v>
      </c>
      <c r="G4" s="288"/>
      <c r="H4" s="288"/>
    </row>
    <row r="5" spans="1:8" x14ac:dyDescent="0.5">
      <c r="A5" s="55" t="s">
        <v>7</v>
      </c>
      <c r="B5" s="288"/>
      <c r="C5" s="288"/>
      <c r="D5" s="288"/>
      <c r="E5" s="178" t="s">
        <v>8</v>
      </c>
      <c r="G5" s="288"/>
      <c r="H5" s="288"/>
    </row>
    <row r="6" spans="1:8" x14ac:dyDescent="0.5">
      <c r="A6" s="55" t="s">
        <v>9</v>
      </c>
      <c r="B6" s="288"/>
      <c r="C6" s="288"/>
      <c r="D6" s="288"/>
      <c r="E6" s="179" t="s">
        <v>10</v>
      </c>
      <c r="G6" s="288"/>
      <c r="H6" s="288"/>
    </row>
    <row r="7" spans="1:8" x14ac:dyDescent="0.5">
      <c r="A7" s="55" t="s">
        <v>11</v>
      </c>
      <c r="B7" s="288"/>
      <c r="C7" s="288"/>
      <c r="D7" s="288"/>
      <c r="E7" s="288" t="s">
        <v>12</v>
      </c>
      <c r="G7" s="288"/>
      <c r="H7" s="288"/>
    </row>
    <row r="8" spans="1:8" x14ac:dyDescent="0.5">
      <c r="A8" s="288"/>
      <c r="B8" s="55" t="s">
        <v>13</v>
      </c>
      <c r="C8" s="288"/>
      <c r="D8" s="288"/>
      <c r="E8" s="288" t="s">
        <v>14</v>
      </c>
      <c r="G8" s="288" t="s">
        <v>15</v>
      </c>
      <c r="H8" s="288"/>
    </row>
    <row r="9" spans="1:8" x14ac:dyDescent="0.5">
      <c r="A9" s="288"/>
      <c r="B9" s="55" t="s">
        <v>16</v>
      </c>
      <c r="C9" s="288"/>
      <c r="D9" s="288"/>
      <c r="E9" s="288" t="s">
        <v>17</v>
      </c>
      <c r="G9" s="288"/>
      <c r="H9" s="288"/>
    </row>
    <row r="10" spans="1:8" x14ac:dyDescent="0.5">
      <c r="A10" s="288"/>
      <c r="B10" s="55" t="s">
        <v>18</v>
      </c>
      <c r="C10" s="288"/>
      <c r="D10" s="288"/>
      <c r="E10" s="288" t="s">
        <v>19</v>
      </c>
      <c r="G10" s="288"/>
      <c r="H10" s="288"/>
    </row>
    <row r="11" spans="1:8" x14ac:dyDescent="0.5">
      <c r="A11" s="288"/>
      <c r="B11" s="55" t="s">
        <v>20</v>
      </c>
      <c r="C11" s="288"/>
      <c r="D11" s="288"/>
      <c r="E11" s="288" t="s">
        <v>21</v>
      </c>
      <c r="G11" s="288"/>
      <c r="H11" s="288"/>
    </row>
    <row r="12" spans="1:8" x14ac:dyDescent="0.5">
      <c r="A12" s="288"/>
      <c r="B12" s="55" t="s">
        <v>22</v>
      </c>
      <c r="C12" s="288"/>
      <c r="D12" s="288"/>
      <c r="E12" s="288" t="s">
        <v>23</v>
      </c>
      <c r="G12" s="288"/>
      <c r="H12" s="288"/>
    </row>
    <row r="13" spans="1:8" x14ac:dyDescent="0.5">
      <c r="A13" s="55" t="s">
        <v>24</v>
      </c>
      <c r="B13" s="288"/>
      <c r="C13" s="288"/>
      <c r="D13" s="288"/>
      <c r="E13" s="288" t="s">
        <v>25</v>
      </c>
      <c r="G13" s="288"/>
      <c r="H13" s="288"/>
    </row>
    <row r="14" spans="1:8" x14ac:dyDescent="0.5">
      <c r="A14" s="288"/>
      <c r="B14" s="55" t="s">
        <v>26</v>
      </c>
      <c r="C14" s="288"/>
      <c r="D14" s="288"/>
      <c r="E14" s="288" t="s">
        <v>27</v>
      </c>
      <c r="G14" s="288"/>
      <c r="H14" s="288"/>
    </row>
    <row r="15" spans="1:8" x14ac:dyDescent="0.5">
      <c r="A15" s="288"/>
      <c r="B15" s="55" t="s">
        <v>28</v>
      </c>
      <c r="C15" s="288"/>
      <c r="D15" s="288"/>
      <c r="E15" s="288" t="s">
        <v>29</v>
      </c>
      <c r="G15" s="288"/>
      <c r="H15" s="288"/>
    </row>
    <row r="16" spans="1:8" x14ac:dyDescent="0.5">
      <c r="A16" s="288"/>
      <c r="B16" s="55" t="s">
        <v>30</v>
      </c>
      <c r="C16" s="288"/>
      <c r="D16" s="288"/>
      <c r="E16" s="288" t="s">
        <v>31</v>
      </c>
      <c r="G16" s="288"/>
      <c r="H16" s="288"/>
    </row>
    <row r="17" spans="1:5" x14ac:dyDescent="0.5">
      <c r="A17" s="288"/>
      <c r="B17" s="55" t="s">
        <v>32</v>
      </c>
      <c r="C17" s="288"/>
      <c r="D17" s="288"/>
      <c r="E17" s="288" t="s">
        <v>33</v>
      </c>
    </row>
    <row r="18" spans="1:5" x14ac:dyDescent="0.5">
      <c r="A18" s="288"/>
      <c r="B18" s="55" t="s">
        <v>34</v>
      </c>
      <c r="C18" s="288"/>
      <c r="D18" s="288"/>
      <c r="E18" s="288" t="s">
        <v>35</v>
      </c>
    </row>
    <row r="19" spans="1:5" x14ac:dyDescent="0.5">
      <c r="A19" s="55" t="s">
        <v>36</v>
      </c>
      <c r="B19" s="288"/>
      <c r="C19" s="288"/>
      <c r="D19" s="288"/>
      <c r="E19" s="288" t="s">
        <v>37</v>
      </c>
    </row>
    <row r="20" spans="1:5" x14ac:dyDescent="0.5">
      <c r="A20" s="288"/>
      <c r="B20" s="55" t="s">
        <v>38</v>
      </c>
      <c r="C20" s="288"/>
      <c r="D20" s="288"/>
      <c r="E20" s="288" t="s">
        <v>39</v>
      </c>
    </row>
    <row r="21" spans="1:5" x14ac:dyDescent="0.5">
      <c r="A21" s="288"/>
      <c r="B21" s="55" t="s">
        <v>40</v>
      </c>
      <c r="C21" s="288"/>
      <c r="D21" s="288"/>
      <c r="E21" s="288" t="s">
        <v>41</v>
      </c>
    </row>
    <row r="22" spans="1:5" x14ac:dyDescent="0.5">
      <c r="A22" s="288"/>
      <c r="B22" s="55" t="s">
        <v>42</v>
      </c>
      <c r="C22" s="288"/>
      <c r="D22" s="288"/>
      <c r="E22" s="288" t="s">
        <v>43</v>
      </c>
    </row>
    <row r="23" spans="1:5" x14ac:dyDescent="0.5">
      <c r="A23" s="288"/>
      <c r="B23" s="55" t="s">
        <v>44</v>
      </c>
      <c r="C23" s="288"/>
      <c r="D23" s="288"/>
      <c r="E23" s="288" t="s">
        <v>45</v>
      </c>
    </row>
    <row r="24" spans="1:5" x14ac:dyDescent="0.5">
      <c r="A24" s="288"/>
      <c r="B24" s="55" t="s">
        <v>46</v>
      </c>
      <c r="C24" s="288"/>
      <c r="D24" s="288"/>
      <c r="E24" s="288" t="s">
        <v>47</v>
      </c>
    </row>
    <row r="25" spans="1:5" x14ac:dyDescent="0.5">
      <c r="A25" s="288"/>
      <c r="B25" s="55" t="s">
        <v>48</v>
      </c>
      <c r="C25" s="288"/>
      <c r="D25" s="288"/>
      <c r="E25" s="288" t="s">
        <v>49</v>
      </c>
    </row>
    <row r="26" spans="1:5" x14ac:dyDescent="0.5">
      <c r="A26" s="288"/>
      <c r="B26" s="55" t="s">
        <v>50</v>
      </c>
      <c r="C26" s="288"/>
      <c r="D26" s="288"/>
      <c r="E26" s="288" t="s">
        <v>51</v>
      </c>
    </row>
    <row r="27" spans="1:5" x14ac:dyDescent="0.5">
      <c r="A27" s="55" t="s">
        <v>52</v>
      </c>
      <c r="B27" s="288"/>
      <c r="C27" s="288"/>
      <c r="D27" s="288"/>
      <c r="E27" s="288" t="s">
        <v>53</v>
      </c>
    </row>
    <row r="28" spans="1:5" x14ac:dyDescent="0.5">
      <c r="A28" s="288"/>
      <c r="B28" s="55" t="s">
        <v>54</v>
      </c>
      <c r="C28" s="288"/>
      <c r="D28" s="288"/>
      <c r="E28" s="288" t="s">
        <v>55</v>
      </c>
    </row>
    <row r="29" spans="1:5" x14ac:dyDescent="0.5">
      <c r="A29" s="288"/>
      <c r="B29" s="55" t="s">
        <v>56</v>
      </c>
      <c r="C29" s="288"/>
      <c r="D29" s="288"/>
      <c r="E29" s="288" t="s">
        <v>57</v>
      </c>
    </row>
    <row r="30" spans="1:5" x14ac:dyDescent="0.5">
      <c r="A30" s="288"/>
      <c r="B30" s="55" t="s">
        <v>58</v>
      </c>
      <c r="C30" s="288"/>
      <c r="D30" s="288"/>
      <c r="E30" s="288" t="s">
        <v>59</v>
      </c>
    </row>
    <row r="31" spans="1:5" x14ac:dyDescent="0.5">
      <c r="A31" s="288"/>
      <c r="B31" s="55" t="s">
        <v>60</v>
      </c>
      <c r="C31" s="288"/>
      <c r="D31" s="288"/>
      <c r="E31" s="288" t="s">
        <v>61</v>
      </c>
    </row>
    <row r="32" spans="1:5" x14ac:dyDescent="0.5">
      <c r="A32" s="288"/>
      <c r="B32" s="55" t="s">
        <v>62</v>
      </c>
      <c r="C32" s="288"/>
      <c r="D32" s="288"/>
      <c r="E32" s="288" t="s">
        <v>63</v>
      </c>
    </row>
    <row r="33" spans="1:6" x14ac:dyDescent="0.5">
      <c r="A33" s="55" t="s">
        <v>64</v>
      </c>
      <c r="B33" s="288"/>
      <c r="C33" s="288"/>
      <c r="D33" s="288"/>
      <c r="E33" s="288" t="s">
        <v>65</v>
      </c>
    </row>
    <row r="34" spans="1:6" x14ac:dyDescent="0.5">
      <c r="A34" s="288"/>
      <c r="B34" s="55" t="s">
        <v>66</v>
      </c>
      <c r="C34" s="288"/>
      <c r="D34" s="288"/>
      <c r="E34" s="288" t="s">
        <v>67</v>
      </c>
    </row>
    <row r="35" spans="1:6" x14ac:dyDescent="0.5">
      <c r="A35" s="288"/>
      <c r="B35" s="55" t="s">
        <v>68</v>
      </c>
      <c r="C35" s="288"/>
      <c r="D35" s="288"/>
      <c r="E35" s="288" t="s">
        <v>69</v>
      </c>
    </row>
    <row r="36" spans="1:6" x14ac:dyDescent="0.5">
      <c r="A36" s="288"/>
      <c r="B36" s="55" t="s">
        <v>70</v>
      </c>
      <c r="C36" s="288"/>
      <c r="D36" s="288"/>
      <c r="E36" s="288" t="s">
        <v>71</v>
      </c>
    </row>
    <row r="37" spans="1:6" x14ac:dyDescent="0.5">
      <c r="A37" s="288"/>
      <c r="B37" s="55" t="s">
        <v>72</v>
      </c>
      <c r="C37" s="288"/>
      <c r="D37" s="288"/>
      <c r="E37" s="288" t="s">
        <v>73</v>
      </c>
    </row>
    <row r="38" spans="1:6" x14ac:dyDescent="0.5">
      <c r="A38" s="288"/>
      <c r="B38" s="55" t="s">
        <v>74</v>
      </c>
      <c r="C38" s="288"/>
      <c r="D38" s="288"/>
      <c r="E38" s="288" t="s">
        <v>75</v>
      </c>
    </row>
    <row r="39" spans="1:6" x14ac:dyDescent="0.5">
      <c r="A39" s="55" t="s">
        <v>76</v>
      </c>
      <c r="B39" s="288"/>
      <c r="C39" s="288"/>
      <c r="D39" s="288"/>
      <c r="E39" s="288" t="s">
        <v>77</v>
      </c>
      <c r="F39" s="161" t="s">
        <v>78</v>
      </c>
    </row>
    <row r="40" spans="1:6" x14ac:dyDescent="0.5">
      <c r="A40" s="55" t="s">
        <v>79</v>
      </c>
      <c r="B40" s="288"/>
      <c r="C40" s="288"/>
      <c r="D40" s="288"/>
      <c r="E40" s="288" t="s">
        <v>80</v>
      </c>
    </row>
  </sheetData>
  <hyperlinks>
    <hyperlink ref="A39" location="StateSelfAssessment!A1" display="StateSelfAssessment" xr:uid="{00000000-0004-0000-0000-000000000000}"/>
    <hyperlink ref="A40" location="Assessment_DataCollection!A1" display="Assessment_DataCollection" xr:uid="{00000000-0004-0000-0000-000001000000}"/>
    <hyperlink ref="A7" location="'S1'!A1" display="S1_AdministrativeStandards" xr:uid="{00000000-0004-0000-0000-000002000000}"/>
    <hyperlink ref="B8" location="S1S1.1!A1" display="S1S1.1" xr:uid="{00000000-0004-0000-0000-000003000000}"/>
    <hyperlink ref="B9" location="S1S1.2!A1" display="S1S1.2" xr:uid="{00000000-0004-0000-0000-000004000000}"/>
    <hyperlink ref="B10" location="S1S1.3!A1" display="S1S1.3" xr:uid="{00000000-0004-0000-0000-000005000000}"/>
    <hyperlink ref="B11" location="S1S1.4!A1" display="S1S1.4" xr:uid="{00000000-0004-0000-0000-000006000000}"/>
    <hyperlink ref="B12" location="SummaryS1!A1" display="Summary_S1" xr:uid="{00000000-0004-0000-0000-000007000000}"/>
    <hyperlink ref="A13" location="'S2'!A1" display="S2_Education_&amp;_Training" xr:uid="{00000000-0004-0000-0000-000008000000}"/>
    <hyperlink ref="B14" location="S2S2.1!A1" display="S2S2.1" xr:uid="{00000000-0004-0000-0000-000009000000}"/>
    <hyperlink ref="B15" location="S2S2.2!A1" display="S2S2.2" xr:uid="{00000000-0004-0000-0000-00000A000000}"/>
    <hyperlink ref="B16" location="S2S2.3!A1" display="S2S2.3" xr:uid="{00000000-0004-0000-0000-00000B000000}"/>
    <hyperlink ref="B17" location="S2S2.4!A1" display="S2S2.4" xr:uid="{00000000-0004-0000-0000-00000C000000}"/>
    <hyperlink ref="B18" location="SummaryS2!A1" display="SummaryS2" xr:uid="{00000000-0004-0000-0000-00000D000000}"/>
    <hyperlink ref="A19" location="'S3'!A1" display="S3-Instructor Qualifications" xr:uid="{00000000-0004-0000-0000-00000E000000}"/>
    <hyperlink ref="B20" location="S3S3.1!A1" display="S3S3.1" xr:uid="{00000000-0004-0000-0000-00000F000000}"/>
    <hyperlink ref="B21" location="S3S3.2!A1" display="S3S3.2" xr:uid="{00000000-0004-0000-0000-000010000000}"/>
    <hyperlink ref="B22" location="S3S3.3!A1" display="S3S3.3" xr:uid="{00000000-0004-0000-0000-000011000000}"/>
    <hyperlink ref="B23" location="S3S3.4!A1" display="S3S3.4" xr:uid="{00000000-0004-0000-0000-000012000000}"/>
    <hyperlink ref="B24" location="S3S3.5!A1" display="S3S3.5" xr:uid="{00000000-0004-0000-0000-000013000000}"/>
    <hyperlink ref="B25" location="S3S3.6!A1" display="S3S3.6" xr:uid="{00000000-0004-0000-0000-000014000000}"/>
    <hyperlink ref="B26" location="SummaryS3!A1" display="SummaryS3-" xr:uid="{00000000-0004-0000-0000-000015000000}"/>
    <hyperlink ref="A27" location="'S4'!A1" display="S4_Coordination_with_Driver_Licensing" xr:uid="{00000000-0004-0000-0000-000016000000}"/>
    <hyperlink ref="B28" location="S4S4.1!A1" display="S4S4.1" xr:uid="{00000000-0004-0000-0000-000017000000}"/>
    <hyperlink ref="B29" location="S4S4.2!A1" display="S4S4.2" xr:uid="{00000000-0004-0000-0000-000018000000}"/>
    <hyperlink ref="B30" location="S4S4.3!A1" display="S4S4.3" xr:uid="{00000000-0004-0000-0000-000019000000}"/>
    <hyperlink ref="B32" location="SummaryS4!A1" display="SummaryS4" xr:uid="{00000000-0004-0000-0000-00001A000000}"/>
    <hyperlink ref="A33" location="'S5'!A1" display="S5-ParentGuardian_Involvement" xr:uid="{00000000-0004-0000-0000-00001B000000}"/>
    <hyperlink ref="B34" location="S5S5.1!A1" display="S5S5.1" xr:uid="{00000000-0004-0000-0000-00001C000000}"/>
    <hyperlink ref="B35" location="S5S5.2!A1" display="S5S5.2" xr:uid="{00000000-0004-0000-0000-00001D000000}"/>
    <hyperlink ref="B36" location="S5S5.3!A1" display="S5S5.3" xr:uid="{00000000-0004-0000-0000-00001E000000}"/>
    <hyperlink ref="B37" location="S5S5.4!A1" display="S5S5.4" xr:uid="{00000000-0004-0000-0000-00001F000000}"/>
    <hyperlink ref="B38" location="SummaryS5!A1" display="SummaryS5" xr:uid="{00000000-0004-0000-0000-000020000000}"/>
    <hyperlink ref="A4" location="StateObjectives!A1" display="StateObjectives" xr:uid="{00000000-0004-0000-0000-000021000000}"/>
    <hyperlink ref="B31" location="S4S4.4!A1" display="S4S4.4" xr:uid="{00000000-0004-0000-0000-000022000000}"/>
    <hyperlink ref="A5" location="TeamMembers!A1" display="TeamMembers" xr:uid="{00000000-0004-0000-0000-000023000000}"/>
    <hyperlink ref="A6" location="ResourceLibrary!A1" display="ResourceLibrary" xr:uid="{00000000-0004-0000-0000-00002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L86"/>
  <sheetViews>
    <sheetView showGridLines="0" topLeftCell="A4" zoomScale="95" zoomScaleNormal="95" workbookViewId="0">
      <selection activeCell="A73" sqref="A73:F73"/>
    </sheetView>
  </sheetViews>
  <sheetFormatPr defaultRowHeight="14.35" x14ac:dyDescent="0.5"/>
  <cols>
    <col min="3" max="8" width="14.05859375" customWidth="1"/>
    <col min="9" max="9" width="12.87890625" customWidth="1"/>
    <col min="10" max="10" width="10.3515625" customWidth="1"/>
  </cols>
  <sheetData>
    <row r="1" spans="1:12" x14ac:dyDescent="0.5">
      <c r="A1" s="24" t="str">
        <f>Assessment_DataCollection!A1</f>
        <v>SECTION</v>
      </c>
      <c r="B1" s="288"/>
      <c r="C1" s="174" t="s">
        <v>164</v>
      </c>
      <c r="D1" s="288"/>
      <c r="E1" s="288"/>
      <c r="F1" s="288"/>
      <c r="G1" s="288"/>
      <c r="H1" s="97" t="s">
        <v>81</v>
      </c>
      <c r="I1" s="288"/>
      <c r="J1" s="288"/>
      <c r="K1" s="288"/>
      <c r="L1" s="288"/>
    </row>
    <row r="2" spans="1:12" x14ac:dyDescent="0.5">
      <c r="A2" s="29" t="s">
        <v>548</v>
      </c>
      <c r="B2" s="288"/>
      <c r="C2" s="288"/>
      <c r="D2" s="288"/>
      <c r="E2" s="288"/>
      <c r="F2" s="288"/>
      <c r="G2" s="288"/>
      <c r="H2" s="288"/>
      <c r="I2" s="288"/>
      <c r="J2" s="288"/>
      <c r="K2" s="288"/>
      <c r="L2" s="288"/>
    </row>
    <row r="3" spans="1:12" ht="14.7" thickBot="1" x14ac:dyDescent="0.55000000000000004">
      <c r="A3" s="288"/>
      <c r="B3" s="288"/>
      <c r="C3" s="17"/>
      <c r="D3" s="288"/>
      <c r="E3" s="288"/>
      <c r="F3" s="288"/>
      <c r="G3" s="288"/>
      <c r="H3" s="288"/>
      <c r="I3" s="288"/>
      <c r="J3" s="288"/>
      <c r="K3" s="288"/>
      <c r="L3" s="288"/>
    </row>
    <row r="4" spans="1:12" x14ac:dyDescent="0.5">
      <c r="A4" s="288"/>
      <c r="B4" s="288"/>
      <c r="C4" s="38" t="s">
        <v>15</v>
      </c>
      <c r="D4" s="43">
        <f>'S1S1.1'!C2</f>
        <v>1.1000000000000001</v>
      </c>
      <c r="E4" s="37">
        <f>'S1S1.2'!C2</f>
        <v>1.2</v>
      </c>
      <c r="F4" s="37">
        <f>'S1S1.3'!C2</f>
        <v>1.3</v>
      </c>
      <c r="G4" s="37">
        <f>'S1S1.4'!C2</f>
        <v>1.4</v>
      </c>
      <c r="H4" s="293"/>
      <c r="I4" s="293"/>
      <c r="J4" s="293"/>
      <c r="K4" s="293"/>
      <c r="L4" s="293"/>
    </row>
    <row r="5" spans="1:12" ht="56.2" customHeight="1" thickBot="1" x14ac:dyDescent="0.55000000000000004">
      <c r="A5" s="24" t="s">
        <v>493</v>
      </c>
      <c r="B5" s="13"/>
      <c r="C5" s="39" t="s">
        <v>549</v>
      </c>
      <c r="D5" s="67" t="s">
        <v>494</v>
      </c>
      <c r="E5" s="67" t="s">
        <v>519</v>
      </c>
      <c r="F5" s="67" t="s">
        <v>410</v>
      </c>
      <c r="G5" s="67" t="s">
        <v>470</v>
      </c>
      <c r="H5" s="293"/>
      <c r="I5" s="293" t="s">
        <v>550</v>
      </c>
      <c r="J5" s="293"/>
      <c r="K5" s="293"/>
      <c r="L5" s="293"/>
    </row>
    <row r="6" spans="1:12" ht="14.7" thickTop="1" x14ac:dyDescent="0.5">
      <c r="A6" s="379" t="s">
        <v>551</v>
      </c>
      <c r="B6" s="379"/>
      <c r="C6" s="45">
        <f>SUM(D6:G6)</f>
        <v>3</v>
      </c>
      <c r="D6" s="288">
        <f>'S1S1.1'!E15</f>
        <v>0</v>
      </c>
      <c r="E6" s="288">
        <f>'S1S1.2'!E23</f>
        <v>0</v>
      </c>
      <c r="F6" s="288">
        <f>'S1S1.3'!E17</f>
        <v>3</v>
      </c>
      <c r="G6" s="288">
        <f>'S1S1.4'!E9</f>
        <v>0</v>
      </c>
      <c r="H6" s="293"/>
      <c r="I6" s="293">
        <f>C6*0</f>
        <v>0</v>
      </c>
      <c r="J6" s="293"/>
      <c r="K6" s="280"/>
      <c r="L6" s="293"/>
    </row>
    <row r="7" spans="1:12" x14ac:dyDescent="0.5">
      <c r="A7" s="380" t="s">
        <v>552</v>
      </c>
      <c r="B7" s="380"/>
      <c r="C7" s="40">
        <f>SUM(D7:G7)</f>
        <v>2</v>
      </c>
      <c r="D7" s="288">
        <f>'S1S1.1'!F15</f>
        <v>0</v>
      </c>
      <c r="E7" s="288">
        <f>'S1S1.2'!F23</f>
        <v>1</v>
      </c>
      <c r="F7" s="288">
        <f>'S1S1.3'!F17</f>
        <v>1</v>
      </c>
      <c r="G7" s="288">
        <f>'S1S1.4'!F9</f>
        <v>0</v>
      </c>
      <c r="H7" s="293"/>
      <c r="I7" s="293">
        <f>C7*45</f>
        <v>90</v>
      </c>
      <c r="J7" s="293"/>
      <c r="K7" s="280"/>
      <c r="L7" s="293"/>
    </row>
    <row r="8" spans="1:12" x14ac:dyDescent="0.5">
      <c r="A8" s="380" t="s">
        <v>553</v>
      </c>
      <c r="B8" s="380"/>
      <c r="C8" s="40">
        <f>SUM(D8:G8)</f>
        <v>5</v>
      </c>
      <c r="D8" s="288">
        <f>'S1S1.1'!G15</f>
        <v>2</v>
      </c>
      <c r="E8" s="288">
        <f>'S1S1.2'!G23</f>
        <v>2</v>
      </c>
      <c r="F8" s="288">
        <f>'S1S1.3'!G17</f>
        <v>0</v>
      </c>
      <c r="G8" s="288">
        <f>'S1S1.4'!G9</f>
        <v>1</v>
      </c>
      <c r="H8" s="293"/>
      <c r="I8" s="293">
        <f>C8*90</f>
        <v>450</v>
      </c>
      <c r="J8" s="293"/>
      <c r="K8" s="280"/>
      <c r="L8" s="293"/>
    </row>
    <row r="9" spans="1:12" x14ac:dyDescent="0.5">
      <c r="A9" s="380" t="s">
        <v>554</v>
      </c>
      <c r="B9" s="380"/>
      <c r="C9" s="40">
        <f>SUM(D9:G9)</f>
        <v>2</v>
      </c>
      <c r="D9" s="288">
        <f>'S1S1.1'!H15</f>
        <v>0</v>
      </c>
      <c r="E9" s="288">
        <f>'S1S1.2'!H23</f>
        <v>2</v>
      </c>
      <c r="F9" s="288">
        <f>'S1S1.3'!H17</f>
        <v>0</v>
      </c>
      <c r="G9" s="288">
        <f>'S1S1.4'!H9</f>
        <v>0</v>
      </c>
      <c r="H9" s="293"/>
      <c r="I9" s="293">
        <f>C9*135</f>
        <v>270</v>
      </c>
      <c r="J9" s="293"/>
      <c r="K9" s="280"/>
      <c r="L9" s="293"/>
    </row>
    <row r="10" spans="1:12" ht="14.7" thickBot="1" x14ac:dyDescent="0.55000000000000004">
      <c r="A10" s="381" t="s">
        <v>555</v>
      </c>
      <c r="B10" s="381"/>
      <c r="C10" s="41">
        <f>SUM(D10:G10)</f>
        <v>6</v>
      </c>
      <c r="D10" s="13">
        <f>'S1S1.1'!I15</f>
        <v>2</v>
      </c>
      <c r="E10" s="13">
        <f>'S1S1.2'!I23</f>
        <v>3</v>
      </c>
      <c r="F10" s="13">
        <f>'S1S1.3'!I17</f>
        <v>1</v>
      </c>
      <c r="G10" s="13">
        <f>'S1S1.4'!I9</f>
        <v>0</v>
      </c>
      <c r="H10" s="281"/>
      <c r="I10" s="281">
        <f>C10*180</f>
        <v>1080</v>
      </c>
      <c r="J10" s="293"/>
      <c r="K10" s="280"/>
      <c r="L10" s="293"/>
    </row>
    <row r="11" spans="1:12" ht="15" thickTop="1" thickBot="1" x14ac:dyDescent="0.55000000000000004">
      <c r="A11" s="288"/>
      <c r="B11" s="288"/>
      <c r="C11" s="46">
        <f>SUM(C6:C10)</f>
        <v>18</v>
      </c>
      <c r="D11" s="44"/>
      <c r="E11" s="288"/>
      <c r="F11" s="288"/>
      <c r="G11" s="288"/>
      <c r="H11" s="293" t="s">
        <v>15</v>
      </c>
      <c r="I11" s="293">
        <f>ROUND((SUM(I6:I10)/C11),0)</f>
        <v>105</v>
      </c>
      <c r="J11" s="293">
        <f>360-I11</f>
        <v>255</v>
      </c>
      <c r="K11" s="280"/>
      <c r="L11" s="293"/>
    </row>
    <row r="20" spans="4:5" x14ac:dyDescent="0.5">
      <c r="D20" s="288"/>
      <c r="E20" s="17"/>
    </row>
    <row r="23" spans="4:5" x14ac:dyDescent="0.5">
      <c r="D23" s="288" t="s">
        <v>15</v>
      </c>
      <c r="E23" s="288"/>
    </row>
    <row r="32" spans="4:5" ht="14.7" thickBot="1" x14ac:dyDescent="0.55000000000000004">
      <c r="D32" s="288"/>
      <c r="E32" s="288"/>
    </row>
    <row r="33" spans="1:7" ht="43.35" thickBot="1" x14ac:dyDescent="0.55000000000000004">
      <c r="A33" s="289" t="s">
        <v>506</v>
      </c>
      <c r="B33" s="290"/>
      <c r="C33" s="290"/>
      <c r="D33" s="290"/>
      <c r="E33" s="290"/>
      <c r="F33" s="290"/>
      <c r="G33" s="168" t="s">
        <v>507</v>
      </c>
    </row>
    <row r="34" spans="1:7" ht="15.7" thickBot="1" x14ac:dyDescent="0.55000000000000004">
      <c r="A34" s="289" t="s">
        <v>13</v>
      </c>
      <c r="B34" s="290"/>
      <c r="C34" s="290"/>
      <c r="D34" s="290"/>
      <c r="E34" s="290"/>
      <c r="F34" s="290"/>
      <c r="G34" s="283"/>
    </row>
    <row r="35" spans="1:7" ht="14.7" thickBot="1" x14ac:dyDescent="0.55000000000000004">
      <c r="A35" s="376" t="str">
        <f>VLOOKUP(G35,'S1S1.1'!$A$18:$I$27,2,FALSE)</f>
        <v>1.1: Communication between the BMV staff for the management of the driver education program and driver licensing is through informal meetings on an as-needed basis with plans for a more routine and consistent schedule.</v>
      </c>
      <c r="B35" s="377"/>
      <c r="C35" s="377"/>
      <c r="D35" s="377"/>
      <c r="E35" s="377"/>
      <c r="F35" s="378"/>
      <c r="G35" s="284">
        <v>1</v>
      </c>
    </row>
    <row r="36" spans="1:7" ht="14.7" thickBot="1" x14ac:dyDescent="0.55000000000000004">
      <c r="A36" s="376" t="e">
        <f>VLOOKUP(G36,'S1S1.1'!$A$18:$I$27,2,FALSE)</f>
        <v>#N/A</v>
      </c>
      <c r="B36" s="377"/>
      <c r="C36" s="377"/>
      <c r="D36" s="377"/>
      <c r="E36" s="377"/>
      <c r="F36" s="378"/>
      <c r="G36" s="284">
        <v>2</v>
      </c>
    </row>
    <row r="37" spans="1:7" ht="15" customHeight="1" thickBot="1" x14ac:dyDescent="0.55000000000000004">
      <c r="A37" s="376" t="e">
        <f>VLOOKUP(G37,'S1S1.1'!$A$18:$I$27,2,FALSE)</f>
        <v>#N/A</v>
      </c>
      <c r="B37" s="377"/>
      <c r="C37" s="377"/>
      <c r="D37" s="377"/>
      <c r="E37" s="377"/>
      <c r="F37" s="378"/>
      <c r="G37" s="284">
        <v>3</v>
      </c>
    </row>
    <row r="38" spans="1:7" ht="15" customHeight="1" thickBot="1" x14ac:dyDescent="0.55000000000000004">
      <c r="A38" s="294" t="s">
        <v>16</v>
      </c>
      <c r="B38" s="295"/>
      <c r="C38" s="295"/>
      <c r="D38" s="295"/>
      <c r="E38" s="295"/>
      <c r="F38" s="295"/>
      <c r="G38" s="284"/>
    </row>
    <row r="39" spans="1:7" ht="14.7" thickBot="1" x14ac:dyDescent="0.55000000000000004">
      <c r="A39" s="376" t="e">
        <f>VLOOKUP(G39,'S1S1.2'!$A$27:$I$36,2,FALSE)</f>
        <v>#N/A</v>
      </c>
      <c r="B39" s="377"/>
      <c r="C39" s="377"/>
      <c r="D39" s="377"/>
      <c r="E39" s="377"/>
      <c r="F39" s="378"/>
      <c r="G39" s="284">
        <v>1</v>
      </c>
    </row>
    <row r="40" spans="1:7" ht="14.7" thickBot="1" x14ac:dyDescent="0.55000000000000004">
      <c r="A40" s="376" t="e">
        <f>VLOOKUP(G40,'S1S1.2'!$A$27:$I$36,2,FALSE)</f>
        <v>#N/A</v>
      </c>
      <c r="B40" s="377"/>
      <c r="C40" s="377"/>
      <c r="D40" s="377"/>
      <c r="E40" s="377"/>
      <c r="F40" s="378"/>
      <c r="G40" s="284">
        <v>2</v>
      </c>
    </row>
    <row r="41" spans="1:7" ht="15" customHeight="1" thickBot="1" x14ac:dyDescent="0.55000000000000004">
      <c r="A41" s="376" t="e">
        <f>VLOOKUP(G41,'S1S1.2'!$A$27:$I$36,2,FALSE)</f>
        <v>#N/A</v>
      </c>
      <c r="B41" s="377"/>
      <c r="C41" s="377"/>
      <c r="D41" s="377"/>
      <c r="E41" s="377"/>
      <c r="F41" s="378"/>
      <c r="G41" s="284">
        <v>3</v>
      </c>
    </row>
    <row r="42" spans="1:7" ht="15" customHeight="1" thickBot="1" x14ac:dyDescent="0.55000000000000004">
      <c r="A42" s="294" t="s">
        <v>18</v>
      </c>
      <c r="B42" s="295"/>
      <c r="C42" s="295"/>
      <c r="D42" s="295"/>
      <c r="E42" s="295"/>
      <c r="F42" s="295"/>
      <c r="G42" s="284"/>
    </row>
    <row r="43" spans="1:7" ht="14.7" thickBot="1" x14ac:dyDescent="0.55000000000000004">
      <c r="A43" s="376" t="str">
        <f>VLOOKUP(G43,'S1S1.3'!$A$20:$I$29,2,FALSE)</f>
        <v>1.3: Crash data is available to the driver education program for research and evaluation purposes.</v>
      </c>
      <c r="B43" s="377"/>
      <c r="C43" s="377"/>
      <c r="D43" s="377"/>
      <c r="E43" s="377"/>
      <c r="F43" s="378"/>
      <c r="G43" s="284">
        <v>1</v>
      </c>
    </row>
    <row r="44" spans="1:7" ht="14.7" thickBot="1" x14ac:dyDescent="0.55000000000000004">
      <c r="A44" s="376" t="e">
        <f>VLOOKUP(G44,'S1S1.3'!$A$20:$I$29,2,FALSE)</f>
        <v>#N/A</v>
      </c>
      <c r="B44" s="377"/>
      <c r="C44" s="377"/>
      <c r="D44" s="377"/>
      <c r="E44" s="377"/>
      <c r="F44" s="378"/>
      <c r="G44" s="284">
        <v>2</v>
      </c>
    </row>
    <row r="45" spans="1:7" ht="15" customHeight="1" thickBot="1" x14ac:dyDescent="0.55000000000000004">
      <c r="A45" s="376" t="e">
        <f>VLOOKUP(G45,'S1S1.3'!$A$20:$I$29,2,FALSE)</f>
        <v>#N/A</v>
      </c>
      <c r="B45" s="377"/>
      <c r="C45" s="377"/>
      <c r="D45" s="377"/>
      <c r="E45" s="377"/>
      <c r="F45" s="378"/>
      <c r="G45" s="284">
        <v>3</v>
      </c>
    </row>
    <row r="46" spans="1:7" ht="15" customHeight="1" thickBot="1" x14ac:dyDescent="0.55000000000000004">
      <c r="A46" s="289" t="s">
        <v>20</v>
      </c>
      <c r="B46" s="295"/>
      <c r="C46" s="295"/>
      <c r="D46" s="295"/>
      <c r="E46" s="295"/>
      <c r="F46" s="295"/>
      <c r="G46" s="287"/>
    </row>
    <row r="47" spans="1:7" ht="14.7" thickBot="1" x14ac:dyDescent="0.55000000000000004">
      <c r="A47" s="376" t="str">
        <f>VLOOKUP(G47,'S1S1.4'!$A$13:$I$22,2,FALSE)</f>
        <v>1.4: The Maine Bureau of Highway Safety has assisted with the development of Strategic Plans for multiple highway safety topic areas and expressed an interest in assisting with the same document for driver education.</v>
      </c>
      <c r="B47" s="377"/>
      <c r="C47" s="377"/>
      <c r="D47" s="377"/>
      <c r="E47" s="377"/>
      <c r="F47" s="378"/>
      <c r="G47" s="284">
        <v>1</v>
      </c>
    </row>
    <row r="48" spans="1:7" ht="14.7" thickBot="1" x14ac:dyDescent="0.55000000000000004">
      <c r="A48" s="376" t="e">
        <f>VLOOKUP(G48,'S1S1.4'!$A$13:$I$22,2,FALSE)</f>
        <v>#N/A</v>
      </c>
      <c r="B48" s="377"/>
      <c r="C48" s="377"/>
      <c r="D48" s="377"/>
      <c r="E48" s="377"/>
      <c r="F48" s="378"/>
      <c r="G48" s="284">
        <v>2</v>
      </c>
    </row>
    <row r="49" spans="1:7" ht="15" customHeight="1" thickBot="1" x14ac:dyDescent="0.55000000000000004">
      <c r="A49" s="376" t="e">
        <f>VLOOKUP(G49,'S1S1.4'!$A$13:$I$22,2,FALSE)</f>
        <v>#N/A</v>
      </c>
      <c r="B49" s="377"/>
      <c r="C49" s="377"/>
      <c r="D49" s="377"/>
      <c r="E49" s="377"/>
      <c r="F49" s="378"/>
      <c r="G49" s="284">
        <v>3</v>
      </c>
    </row>
    <row r="50" spans="1:7" ht="14.7" thickBot="1" x14ac:dyDescent="0.55000000000000004">
      <c r="A50" s="180"/>
      <c r="B50" s="17"/>
      <c r="C50" s="17"/>
      <c r="D50" s="17"/>
      <c r="E50" s="17"/>
      <c r="F50" s="17"/>
      <c r="G50" s="181"/>
    </row>
    <row r="51" spans="1:7" ht="43.35" thickBot="1" x14ac:dyDescent="0.55000000000000004">
      <c r="A51" s="289" t="s">
        <v>510</v>
      </c>
      <c r="B51" s="290"/>
      <c r="C51" s="290"/>
      <c r="D51" s="290"/>
      <c r="E51" s="290"/>
      <c r="F51" s="290"/>
      <c r="G51" s="168" t="s">
        <v>507</v>
      </c>
    </row>
    <row r="52" spans="1:7" ht="15.7" thickBot="1" x14ac:dyDescent="0.55000000000000004">
      <c r="A52" s="289" t="s">
        <v>13</v>
      </c>
      <c r="B52" s="290"/>
      <c r="C52" s="290"/>
      <c r="D52" s="290"/>
      <c r="E52" s="290"/>
      <c r="F52" s="290"/>
      <c r="G52" s="283"/>
    </row>
    <row r="53" spans="1:7" ht="16.5" customHeight="1" thickBot="1" x14ac:dyDescent="0.55000000000000004">
      <c r="A53" s="376" t="str">
        <f>VLOOKUP(G53,'S1S1.1'!$A$31:$I$40,2,FALSE)</f>
        <v>One state agency is responsible for the entire driver education program.</v>
      </c>
      <c r="B53" s="377"/>
      <c r="C53" s="377"/>
      <c r="D53" s="377"/>
      <c r="E53" s="377"/>
      <c r="F53" s="378"/>
      <c r="G53" s="284">
        <v>1</v>
      </c>
    </row>
    <row r="54" spans="1:7" ht="14.7" thickBot="1" x14ac:dyDescent="0.55000000000000004">
      <c r="A54" s="376" t="str">
        <f>VLOOKUP(G54,'S1S1.1'!$A$31:$I$40,2,FALSE)</f>
        <v>The state administrator is very familiar with the program, laws, rules, and program delivery.</v>
      </c>
      <c r="B54" s="377"/>
      <c r="C54" s="377"/>
      <c r="D54" s="377"/>
      <c r="E54" s="377"/>
      <c r="F54" s="378"/>
      <c r="G54" s="284">
        <v>2</v>
      </c>
    </row>
    <row r="55" spans="1:7" ht="15" customHeight="1" thickBot="1" x14ac:dyDescent="0.55000000000000004">
      <c r="A55" s="376" t="str">
        <f>VLOOKUP(G55,'S1S1.1'!$A$31:$I$40,2,FALSE)</f>
        <v>Administrative rules are in place to guide the implementation of the driver education program.</v>
      </c>
      <c r="B55" s="377"/>
      <c r="C55" s="377"/>
      <c r="D55" s="377"/>
      <c r="E55" s="377"/>
      <c r="F55" s="378"/>
      <c r="G55" s="284">
        <v>3</v>
      </c>
    </row>
    <row r="56" spans="1:7" ht="15" customHeight="1" thickBot="1" x14ac:dyDescent="0.55000000000000004">
      <c r="A56" s="294" t="s">
        <v>16</v>
      </c>
      <c r="B56" s="295"/>
      <c r="C56" s="295"/>
      <c r="D56" s="295"/>
      <c r="E56" s="295"/>
      <c r="F56" s="295"/>
      <c r="G56" s="284"/>
    </row>
    <row r="57" spans="1:7" ht="14.7" thickBot="1" x14ac:dyDescent="0.55000000000000004">
      <c r="A57" s="376" t="str">
        <f>VLOOKUP(G57,'S1S1.2'!$A$40:$I$49,2,FALSE)</f>
        <v>Providers have one application process including a robust screening and checklist by the State.</v>
      </c>
      <c r="B57" s="377"/>
      <c r="C57" s="377"/>
      <c r="D57" s="377"/>
      <c r="E57" s="377"/>
      <c r="F57" s="378"/>
      <c r="G57" s="284">
        <v>1</v>
      </c>
    </row>
    <row r="58" spans="1:7" ht="14.7" thickBot="1" x14ac:dyDescent="0.55000000000000004">
      <c r="A58" s="376" t="str">
        <f>VLOOKUP(G58,'S1S1.2'!$A$40:$I$49,2,FALSE)</f>
        <v>Student records are handled under confidential standards.</v>
      </c>
      <c r="B58" s="377"/>
      <c r="C58" s="377"/>
      <c r="D58" s="377"/>
      <c r="E58" s="377"/>
      <c r="F58" s="378"/>
      <c r="G58" s="284">
        <v>2</v>
      </c>
    </row>
    <row r="59" spans="1:7" ht="15" customHeight="1" thickBot="1" x14ac:dyDescent="0.55000000000000004">
      <c r="A59" s="376" t="str">
        <f>VLOOKUP(G59,'S1S1.2'!$A$40:$I$49,2,FALSE)</f>
        <v>Instructor renewals range between 75 to 100 every year.</v>
      </c>
      <c r="B59" s="377"/>
      <c r="C59" s="377"/>
      <c r="D59" s="377"/>
      <c r="E59" s="377"/>
      <c r="F59" s="378"/>
      <c r="G59" s="284">
        <v>3</v>
      </c>
    </row>
    <row r="60" spans="1:7" ht="15" customHeight="1" thickBot="1" x14ac:dyDescent="0.55000000000000004">
      <c r="A60" s="294" t="s">
        <v>18</v>
      </c>
      <c r="B60" s="295"/>
      <c r="C60" s="295"/>
      <c r="D60" s="295"/>
      <c r="E60" s="295"/>
      <c r="F60" s="295"/>
      <c r="G60" s="284"/>
    </row>
    <row r="61" spans="1:7" ht="14.7" thickBot="1" x14ac:dyDescent="0.55000000000000004">
      <c r="A61" s="376" t="str">
        <f>VLOOKUP(G61,'S1S1.3'!$A$33:$I$42,2,FALSE)</f>
        <v>Student data that is sent to the State is handled in a confidential manner.</v>
      </c>
      <c r="B61" s="377"/>
      <c r="C61" s="377"/>
      <c r="D61" s="377"/>
      <c r="E61" s="377"/>
      <c r="F61" s="378"/>
      <c r="G61" s="284">
        <v>1</v>
      </c>
    </row>
    <row r="62" spans="1:7" ht="14.7" thickBot="1" x14ac:dyDescent="0.55000000000000004">
      <c r="A62" s="376" t="str">
        <f>VLOOKUP(G62,'S1S1.3'!$A$33:$I$42,2,FALSE)</f>
        <v>Research proposals, through the Maine Department of Transportation, can be accessed to evaluate the driver education program.</v>
      </c>
      <c r="B62" s="377"/>
      <c r="C62" s="377"/>
      <c r="D62" s="377"/>
      <c r="E62" s="377"/>
      <c r="F62" s="378"/>
      <c r="G62" s="284">
        <v>2</v>
      </c>
    </row>
    <row r="63" spans="1:7" ht="15" customHeight="1" thickBot="1" x14ac:dyDescent="0.55000000000000004">
      <c r="A63" s="376" t="str">
        <f>VLOOKUP(G63,'S1S1.3'!$A$33:$I$42,2,FALSE)</f>
        <v>The crash record data is available for research studies or reports on the impacts of driver education programs.</v>
      </c>
      <c r="B63" s="377"/>
      <c r="C63" s="377"/>
      <c r="D63" s="377"/>
      <c r="E63" s="377"/>
      <c r="F63" s="378"/>
      <c r="G63" s="284">
        <v>3</v>
      </c>
    </row>
    <row r="64" spans="1:7" ht="15" customHeight="1" thickBot="1" x14ac:dyDescent="0.55000000000000004">
      <c r="A64" s="289" t="s">
        <v>20</v>
      </c>
      <c r="B64" s="295"/>
      <c r="C64" s="295"/>
      <c r="D64" s="295"/>
      <c r="E64" s="295"/>
      <c r="F64" s="295"/>
      <c r="G64" s="287"/>
    </row>
    <row r="65" spans="1:7" ht="14.7" thickBot="1" x14ac:dyDescent="0.55000000000000004">
      <c r="A65" s="376" t="str">
        <f>VLOOKUP(G65,'S1S1.4'!$A$26:$I$35,2,FALSE)</f>
        <v>Partners and current providers possess the knowledge and experience in order to create a successful advisory committee to help the State's driver education program.</v>
      </c>
      <c r="B65" s="377"/>
      <c r="C65" s="377"/>
      <c r="D65" s="377"/>
      <c r="E65" s="377"/>
      <c r="F65" s="378"/>
      <c r="G65" s="284">
        <v>1</v>
      </c>
    </row>
    <row r="66" spans="1:7" ht="14.7" thickBot="1" x14ac:dyDescent="0.55000000000000004">
      <c r="A66" s="376" t="str">
        <f>VLOOKUP(G66,'S1S1.4'!$A$26:$I$35,2,FALSE)</f>
        <v>There is energy and a high level of interest in bringing the driver education community together.</v>
      </c>
      <c r="B66" s="377"/>
      <c r="C66" s="377"/>
      <c r="D66" s="377"/>
      <c r="E66" s="377"/>
      <c r="F66" s="378"/>
      <c r="G66" s="284">
        <v>2</v>
      </c>
    </row>
    <row r="67" spans="1:7" ht="15" customHeight="1" thickBot="1" x14ac:dyDescent="0.55000000000000004">
      <c r="A67" s="376" t="str">
        <f>VLOOKUP(G67,'S1S1.4'!$A$26:$I$35,2,FALSE)</f>
        <v>A Technical Review Panel has been used, albeit sparingly, over the past 25 years for updating the administrative rules for the driver education program.</v>
      </c>
      <c r="B67" s="377"/>
      <c r="C67" s="377"/>
      <c r="D67" s="377"/>
      <c r="E67" s="377"/>
      <c r="F67" s="378"/>
      <c r="G67" s="284">
        <v>3</v>
      </c>
    </row>
    <row r="68" spans="1:7" x14ac:dyDescent="0.5">
      <c r="A68" s="180"/>
      <c r="B68" s="17"/>
      <c r="C68" s="17"/>
      <c r="D68" s="17"/>
      <c r="E68" s="17"/>
      <c r="F68" s="17"/>
      <c r="G68" s="181"/>
    </row>
    <row r="69" spans="1:7" ht="14.7" thickBot="1" x14ac:dyDescent="0.55000000000000004">
      <c r="A69" s="180"/>
      <c r="B69" s="17"/>
      <c r="C69" s="17"/>
      <c r="D69" s="17"/>
      <c r="E69" s="17"/>
      <c r="F69" s="17"/>
      <c r="G69" s="181"/>
    </row>
    <row r="70" spans="1:7" ht="43.35" thickBot="1" x14ac:dyDescent="0.55000000000000004">
      <c r="A70" s="289" t="s">
        <v>515</v>
      </c>
      <c r="B70" s="290"/>
      <c r="C70" s="290"/>
      <c r="D70" s="290"/>
      <c r="E70" s="290"/>
      <c r="F70" s="290"/>
      <c r="G70" s="168" t="s">
        <v>507</v>
      </c>
    </row>
    <row r="71" spans="1:7" ht="15.7" thickBot="1" x14ac:dyDescent="0.55000000000000004">
      <c r="A71" s="289" t="s">
        <v>13</v>
      </c>
      <c r="B71" s="290"/>
      <c r="C71" s="290"/>
      <c r="D71" s="290"/>
      <c r="E71" s="290"/>
      <c r="F71" s="290"/>
      <c r="G71" s="283"/>
    </row>
    <row r="72" spans="1:7" ht="14.7" thickBot="1" x14ac:dyDescent="0.55000000000000004">
      <c r="A72" s="376" t="str">
        <f>VLOOKUP(G72,'S1S1.1'!$A$44:$I$53,2,FALSE)</f>
        <v>There is no advisory committee for the State's driver education program.</v>
      </c>
      <c r="B72" s="377"/>
      <c r="C72" s="377"/>
      <c r="D72" s="377"/>
      <c r="E72" s="377"/>
      <c r="F72" s="378"/>
      <c r="G72" s="284">
        <v>1</v>
      </c>
    </row>
    <row r="73" spans="1:7" ht="14.7" thickBot="1" x14ac:dyDescent="0.55000000000000004">
      <c r="A73" s="376" t="str">
        <f>VLOOKUP(G73,'S1S1.1'!$A$44:$I$53,2,FALSE)</f>
        <v>Program procedures, policies, and guidance documents are not published in a central location, available on the web, or in the same format.</v>
      </c>
      <c r="B73" s="377"/>
      <c r="C73" s="377"/>
      <c r="D73" s="377"/>
      <c r="E73" s="377"/>
      <c r="F73" s="378"/>
      <c r="G73" s="284">
        <v>2</v>
      </c>
    </row>
    <row r="74" spans="1:7" ht="15" customHeight="1" thickBot="1" x14ac:dyDescent="0.55000000000000004">
      <c r="A74" s="376" t="str">
        <f>VLOOKUP(G74,'S1S1.1'!$A$44:$I$53,2,FALSE)</f>
        <v>The Technical Review Panel has only met twice in the last 25 years.</v>
      </c>
      <c r="B74" s="377"/>
      <c r="C74" s="377"/>
      <c r="D74" s="377"/>
      <c r="E74" s="377"/>
      <c r="F74" s="378"/>
      <c r="G74" s="284">
        <v>3</v>
      </c>
    </row>
    <row r="75" spans="1:7" ht="15" customHeight="1" thickBot="1" x14ac:dyDescent="0.55000000000000004">
      <c r="A75" s="294" t="s">
        <v>16</v>
      </c>
      <c r="B75" s="295"/>
      <c r="C75" s="295"/>
      <c r="D75" s="295"/>
      <c r="E75" s="295"/>
      <c r="F75" s="295"/>
      <c r="G75" s="284"/>
    </row>
    <row r="76" spans="1:7" ht="14.7" thickBot="1" x14ac:dyDescent="0.55000000000000004">
      <c r="A76" s="376" t="str">
        <f>VLOOKUP(G76,'S1S1.2'!$A$53:$I$62,2,FALSE)</f>
        <v>Robust rules exist for monitoring instructors, instructor prep, and new instructors but staffing levels at the State do not allow for everything to be accomplished.</v>
      </c>
      <c r="B76" s="377"/>
      <c r="C76" s="377"/>
      <c r="D76" s="377"/>
      <c r="E76" s="377"/>
      <c r="F76" s="378"/>
      <c r="G76" s="284">
        <v>1</v>
      </c>
    </row>
    <row r="77" spans="1:7" ht="14.7" thickBot="1" x14ac:dyDescent="0.55000000000000004">
      <c r="A77" s="376" t="str">
        <f>VLOOKUP(G77,'S1S1.2'!$A$53:$I$62,2,FALSE)</f>
        <v>Compliance is reactive-based using cyclical reporting and renewal cycles as the predominant method for monitoring compliance.</v>
      </c>
      <c r="B77" s="377"/>
      <c r="C77" s="377"/>
      <c r="D77" s="377"/>
      <c r="E77" s="377"/>
      <c r="F77" s="378"/>
      <c r="G77" s="284">
        <v>2</v>
      </c>
    </row>
    <row r="78" spans="1:7" ht="15" customHeight="1" thickBot="1" x14ac:dyDescent="0.55000000000000004">
      <c r="A78" s="376" t="str">
        <f>VLOOKUP(G78,'S1S1.2'!$A$53:$I$62,2,FALSE)</f>
        <v>The student count for drop-outs or incompletes as well as the reasons for this action are not tracked.</v>
      </c>
      <c r="B78" s="377"/>
      <c r="C78" s="377"/>
      <c r="D78" s="377"/>
      <c r="E78" s="377"/>
      <c r="F78" s="378"/>
      <c r="G78" s="284">
        <v>3</v>
      </c>
    </row>
    <row r="79" spans="1:7" ht="15" customHeight="1" thickBot="1" x14ac:dyDescent="0.55000000000000004">
      <c r="A79" s="294" t="s">
        <v>18</v>
      </c>
      <c r="B79" s="295"/>
      <c r="C79" s="295"/>
      <c r="D79" s="295"/>
      <c r="E79" s="295"/>
      <c r="F79" s="295"/>
      <c r="G79" s="284"/>
    </row>
    <row r="80" spans="1:7" ht="14.7" thickBot="1" x14ac:dyDescent="0.55000000000000004">
      <c r="A80" s="376" t="str">
        <f>VLOOKUP(G80,'S1S1.3'!$A$46:$I$55,2,FALSE)</f>
        <v>There is no overall Strategic Plan or performance measure in which to evaluate the overall program's successes or weaknesses.</v>
      </c>
      <c r="B80" s="377"/>
      <c r="C80" s="377"/>
      <c r="D80" s="377"/>
      <c r="E80" s="377"/>
      <c r="F80" s="378"/>
      <c r="G80" s="284">
        <v>1</v>
      </c>
    </row>
    <row r="81" spans="1:7" ht="14.7" thickBot="1" x14ac:dyDescent="0.55000000000000004">
      <c r="A81" s="376" t="str">
        <f>VLOOKUP(G81,'S1S1.3'!$A$46:$I$55,2,FALSE)</f>
        <v>Data are not reviewed to review the driver education program as a whole or on an individual school level.</v>
      </c>
      <c r="B81" s="377"/>
      <c r="C81" s="377"/>
      <c r="D81" s="377"/>
      <c r="E81" s="377"/>
      <c r="F81" s="378"/>
      <c r="G81" s="284">
        <v>2</v>
      </c>
    </row>
    <row r="82" spans="1:7" ht="15" customHeight="1" thickBot="1" x14ac:dyDescent="0.55000000000000004">
      <c r="A82" s="376" t="str">
        <f>VLOOKUP(G82,'S1S1.3'!$A$46:$I$55,2,FALSE)</f>
        <v>Student level data is not kept in order to link with other data sets such as crash or court records.</v>
      </c>
      <c r="B82" s="377"/>
      <c r="C82" s="377"/>
      <c r="D82" s="377"/>
      <c r="E82" s="377"/>
      <c r="F82" s="378"/>
      <c r="G82" s="284">
        <v>3</v>
      </c>
    </row>
    <row r="83" spans="1:7" ht="15" customHeight="1" thickBot="1" x14ac:dyDescent="0.55000000000000004">
      <c r="A83" s="289" t="s">
        <v>20</v>
      </c>
      <c r="B83" s="295"/>
      <c r="C83" s="295"/>
      <c r="D83" s="295"/>
      <c r="E83" s="295"/>
      <c r="F83" s="295"/>
      <c r="G83" s="287"/>
    </row>
    <row r="84" spans="1:7" ht="14.7" thickBot="1" x14ac:dyDescent="0.55000000000000004">
      <c r="A84" s="376" t="str">
        <f>VLOOKUP(G84,'S1S1.4'!$A$39:$I$48,2,FALSE)</f>
        <v>A n advisory committee for the driver education program does not exist.</v>
      </c>
      <c r="B84" s="377"/>
      <c r="C84" s="377"/>
      <c r="D84" s="377"/>
      <c r="E84" s="377"/>
      <c r="F84" s="378"/>
      <c r="G84" s="284">
        <v>1</v>
      </c>
    </row>
    <row r="85" spans="1:7" ht="14.7" thickBot="1" x14ac:dyDescent="0.55000000000000004">
      <c r="A85" s="376" t="str">
        <f>VLOOKUP(G85,'S1S1.4'!$A$39:$I$48,2,FALSE)</f>
        <v>Members of the Technical Review Panel are present based on their place of employment and not necessarily for their knowledge or skills.</v>
      </c>
      <c r="B85" s="377"/>
      <c r="C85" s="377"/>
      <c r="D85" s="377"/>
      <c r="E85" s="377"/>
      <c r="F85" s="378"/>
      <c r="G85" s="284">
        <v>2</v>
      </c>
    </row>
    <row r="86" spans="1:7" ht="15" customHeight="1" thickBot="1" x14ac:dyDescent="0.55000000000000004">
      <c r="A86" s="376" t="str">
        <f>VLOOKUP(G86,'S1S1.4'!$A$39:$I$48,2,FALSE)</f>
        <v>Communication with the driver education community is thin.</v>
      </c>
      <c r="B86" s="377"/>
      <c r="C86" s="377"/>
      <c r="D86" s="377"/>
      <c r="E86" s="377"/>
      <c r="F86" s="378"/>
      <c r="G86" s="285">
        <v>3</v>
      </c>
    </row>
  </sheetData>
  <mergeCells count="41">
    <mergeCell ref="A85:F85"/>
    <mergeCell ref="A86:F86"/>
    <mergeCell ref="A76:F76"/>
    <mergeCell ref="A77:F77"/>
    <mergeCell ref="A78:F78"/>
    <mergeCell ref="A80:F80"/>
    <mergeCell ref="A81:F81"/>
    <mergeCell ref="A82:F82"/>
    <mergeCell ref="A84:F84"/>
    <mergeCell ref="A66:F66"/>
    <mergeCell ref="A67:F67"/>
    <mergeCell ref="A72:F72"/>
    <mergeCell ref="A73:F73"/>
    <mergeCell ref="A74:F74"/>
    <mergeCell ref="A59:F59"/>
    <mergeCell ref="A61:F61"/>
    <mergeCell ref="A62:F62"/>
    <mergeCell ref="A63:F63"/>
    <mergeCell ref="A65:F65"/>
    <mergeCell ref="A49:F49"/>
    <mergeCell ref="A54:F54"/>
    <mergeCell ref="A55:F55"/>
    <mergeCell ref="A57:F57"/>
    <mergeCell ref="A58:F58"/>
    <mergeCell ref="A53:F53"/>
    <mergeCell ref="A43:F43"/>
    <mergeCell ref="A44:F44"/>
    <mergeCell ref="A45:F45"/>
    <mergeCell ref="A47:F47"/>
    <mergeCell ref="A48:F48"/>
    <mergeCell ref="A36:F36"/>
    <mergeCell ref="A37:F37"/>
    <mergeCell ref="A39:F39"/>
    <mergeCell ref="A40:F40"/>
    <mergeCell ref="A41:F41"/>
    <mergeCell ref="A35:F35"/>
    <mergeCell ref="A6:B6"/>
    <mergeCell ref="A7:B7"/>
    <mergeCell ref="A8:B8"/>
    <mergeCell ref="A9:B9"/>
    <mergeCell ref="A10:B10"/>
  </mergeCells>
  <conditionalFormatting sqref="H1">
    <cfRule type="containsText" dxfId="1052" priority="1" operator="containsText" text="n/a">
      <formula>NOT(ISERROR(SEARCH("n/a",H1)))</formula>
    </cfRule>
    <cfRule type="containsText" dxfId="1051" priority="2" operator="containsText" text="no">
      <formula>NOT(ISERROR(SEARCH("no",H1)))</formula>
    </cfRule>
  </conditionalFormatting>
  <hyperlinks>
    <hyperlink ref="D5" location="'S1'!G3" display="Management, Leadership, and Administration" xr:uid="{00000000-0004-0000-0900-000000000000}"/>
    <hyperlink ref="E5" location="'S1'!G42" display="Application, Oversight, &amp; Recordkeeping" xr:uid="{00000000-0004-0000-0900-000001000000}"/>
    <hyperlink ref="F5" location="'S1'!G87" display="Program Evaluation and Data Collection" xr:uid="{00000000-0004-0000-0900-000002000000}"/>
    <hyperlink ref="G5" location="'S1'!G116" display="Communication Program" xr:uid="{00000000-0004-0000-0900-000003000000}"/>
    <hyperlink ref="C1" location="'S1'!B2" display="Program Administration" xr:uid="{00000000-0004-0000-0900-000004000000}"/>
    <hyperlink ref="H1" location="TOC!A1" display="Return to Table of Contents" xr:uid="{00000000-0004-0000-0900-000005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Assessment_DataCollection!$V$2:$V$4</xm:f>
          </x14:formula1>
          <xm:sqref>G85:G86 G44:G46 G36:G38 G54:G56 G40:G42 G48:G49 G73:G75 G77:G79 G58:G60 G66:G67 G62:G64 G81:G83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DEBF7"/>
  </sheetPr>
  <dimension ref="A1:V257"/>
  <sheetViews>
    <sheetView showZeros="0" zoomScale="60" zoomScaleNormal="60" workbookViewId="0">
      <pane ySplit="2" topLeftCell="A3" activePane="bottomLeft" state="frozen"/>
      <selection pane="bottomLeft" activeCell="K5" sqref="K5"/>
    </sheetView>
  </sheetViews>
  <sheetFormatPr defaultRowHeight="14.35" x14ac:dyDescent="0.5"/>
  <cols>
    <col min="1" max="1" width="9.29296875" style="101" bestFit="1" customWidth="1"/>
    <col min="2" max="2" width="63.05859375" style="102" hidden="1" customWidth="1"/>
    <col min="3" max="4" width="12.3515625" style="7" hidden="1" customWidth="1"/>
    <col min="5" max="5" width="0" hidden="1" customWidth="1"/>
    <col min="7" max="7" width="63.05859375" style="119" customWidth="1"/>
    <col min="8" max="8" width="13.52734375" style="130" customWidth="1"/>
    <col min="9" max="9" width="22.05859375" customWidth="1"/>
    <col min="10" max="11" width="41.52734375" customWidth="1"/>
    <col min="12" max="12" width="13.52734375" customWidth="1"/>
    <col min="13" max="13" width="41.52734375" customWidth="1"/>
    <col min="14" max="14" width="41.52734375" style="119" customWidth="1"/>
    <col min="15" max="15" width="41.52734375" style="130" customWidth="1"/>
    <col min="16" max="16" width="41.52734375" hidden="1" customWidth="1"/>
    <col min="17" max="17" width="41.52734375" customWidth="1"/>
    <col min="18" max="19" width="12.52734375" customWidth="1"/>
    <col min="20" max="20" width="27.52734375" customWidth="1"/>
    <col min="21" max="21" width="27.05859375" customWidth="1"/>
    <col min="22" max="22" width="15.29296875" customWidth="1"/>
  </cols>
  <sheetData>
    <row r="1" spans="1:20" s="90" customFormat="1" ht="14.7" thickBot="1" x14ac:dyDescent="0.45">
      <c r="A1" s="56" t="s">
        <v>556</v>
      </c>
      <c r="B1" s="103" t="s">
        <v>557</v>
      </c>
      <c r="C1" s="171" t="s">
        <v>81</v>
      </c>
      <c r="D1" s="104"/>
      <c r="F1" s="56" t="s">
        <v>161</v>
      </c>
      <c r="G1" s="57" t="s">
        <v>162</v>
      </c>
      <c r="H1" s="235"/>
      <c r="I1" s="162"/>
      <c r="J1" s="162"/>
      <c r="K1" s="171" t="s">
        <v>81</v>
      </c>
      <c r="L1" s="166"/>
      <c r="M1" s="173" t="s">
        <v>163</v>
      </c>
      <c r="N1" s="166"/>
      <c r="O1" s="166"/>
      <c r="P1" s="166"/>
      <c r="Q1" s="169" t="s">
        <v>163</v>
      </c>
      <c r="R1" s="214"/>
      <c r="S1" s="214"/>
    </row>
    <row r="2" spans="1:20" ht="42" thickBot="1" x14ac:dyDescent="0.55000000000000004">
      <c r="A2" s="105">
        <f>Assessment_DataCollection!A129:G129</f>
        <v>2</v>
      </c>
      <c r="B2" s="127" t="str">
        <f>Assessment_DataCollection!B129</f>
        <v>Education / Training</v>
      </c>
      <c r="C2" s="128" t="str">
        <f>Assessment_DataCollection!C129</f>
        <v>Public</v>
      </c>
      <c r="D2" s="129" t="str">
        <f>Assessment_DataCollection!D129</f>
        <v>Private/ Commercial</v>
      </c>
      <c r="E2" s="288"/>
      <c r="F2" s="8">
        <f>Assessment_DataCollection!F129</f>
        <v>2</v>
      </c>
      <c r="G2" s="135" t="str">
        <f>Assessment_DataCollection!G129</f>
        <v>Education / Training</v>
      </c>
      <c r="H2" s="246" t="s">
        <v>165</v>
      </c>
      <c r="I2" s="190" t="s">
        <v>166</v>
      </c>
      <c r="J2" s="191" t="s">
        <v>167</v>
      </c>
      <c r="K2" s="191" t="s">
        <v>168</v>
      </c>
      <c r="L2" s="240" t="s">
        <v>169</v>
      </c>
      <c r="M2" s="125" t="s">
        <v>170</v>
      </c>
      <c r="N2" s="165" t="s">
        <v>171</v>
      </c>
      <c r="O2" s="125" t="s">
        <v>172</v>
      </c>
      <c r="P2" s="213" t="s">
        <v>173</v>
      </c>
      <c r="Q2" s="191" t="s">
        <v>168</v>
      </c>
      <c r="R2" s="241" t="s">
        <v>174</v>
      </c>
      <c r="S2" s="241" t="s">
        <v>175</v>
      </c>
      <c r="T2" s="288"/>
    </row>
    <row r="3" spans="1:20" ht="14.7" thickBot="1" x14ac:dyDescent="0.55000000000000004">
      <c r="A3" s="105">
        <f>Assessment_DataCollection!A130:G130</f>
        <v>2.1</v>
      </c>
      <c r="B3" s="243" t="str">
        <f>Assessment_DataCollection!B130</f>
        <v>2.1 Driver Education Curricula</v>
      </c>
      <c r="C3" s="3" t="s">
        <v>15</v>
      </c>
      <c r="D3" s="3" t="s">
        <v>15</v>
      </c>
      <c r="E3" s="288"/>
      <c r="F3" s="8">
        <f>Assessment_DataCollection!F130</f>
        <v>2.1</v>
      </c>
      <c r="G3" s="243" t="str">
        <f>Assessment_DataCollection!G130</f>
        <v>2.1 Driver Education Curricula</v>
      </c>
      <c r="H3" s="238"/>
      <c r="I3" s="192"/>
      <c r="J3" s="192"/>
      <c r="K3" s="232"/>
      <c r="L3" s="239"/>
      <c r="M3" s="192"/>
      <c r="N3" s="192"/>
      <c r="O3" s="192"/>
      <c r="P3" s="193"/>
      <c r="Q3" s="193"/>
      <c r="R3" s="242"/>
      <c r="S3" s="242"/>
      <c r="T3" s="288"/>
    </row>
    <row r="4" spans="1:20" ht="57.7" thickBot="1" x14ac:dyDescent="0.55000000000000004">
      <c r="A4" s="105" t="str">
        <f>Assessment_DataCollection!A131:G131</f>
        <v>2.1.1</v>
      </c>
      <c r="B4" s="243" t="str">
        <f>Assessment_DataCollection!B131</f>
        <v>2.1.1 States shall have driver education that meets or exceeds current nationally recognized content standards such as ADTSEA and DSAA – Attachments A and B. States retains authority in determining what curricula meet its State standards.</v>
      </c>
      <c r="C4" s="3" t="str">
        <f>Assessment_DataCollection!C131</f>
        <v>Yes</v>
      </c>
      <c r="D4" s="3" t="str">
        <f>Assessment_DataCollection!D131</f>
        <v>Yes</v>
      </c>
      <c r="E4" s="288"/>
      <c r="F4" s="137" t="str">
        <f>Assessment_DataCollection!F131</f>
        <v>2.1.1</v>
      </c>
      <c r="G4" s="243" t="str">
        <f>Assessment_DataCollection!G131</f>
        <v>2.1.1 States shall have driver education that meets or exceeds current nationally recognized content standards such as ADTSEA and DSAA – Attachments A and B. States retains authority in determining what curricula meet its State standards.</v>
      </c>
      <c r="H4" s="194" t="s">
        <v>15</v>
      </c>
      <c r="I4" s="195"/>
      <c r="J4" s="196"/>
      <c r="K4" s="196"/>
      <c r="L4" s="194"/>
      <c r="M4" s="196"/>
      <c r="N4" s="196"/>
      <c r="O4" s="214"/>
      <c r="P4" s="214"/>
      <c r="Q4" s="214"/>
      <c r="R4" s="231"/>
      <c r="S4" s="231"/>
      <c r="T4" s="288"/>
    </row>
    <row r="5" spans="1:20" ht="32.25" customHeight="1" thickBot="1" x14ac:dyDescent="0.55000000000000004">
      <c r="A5" s="105" t="s">
        <v>15</v>
      </c>
      <c r="B5" s="248"/>
      <c r="C5" s="249" t="s">
        <v>15</v>
      </c>
      <c r="D5" s="250" t="s">
        <v>15</v>
      </c>
      <c r="E5" s="288"/>
      <c r="F5" s="8" t="s">
        <v>15</v>
      </c>
      <c r="G5" s="136" t="str">
        <f>Assessment_DataCollection!G132</f>
        <v xml:space="preserve">Does your state have content standards? If yes, please provide them. </v>
      </c>
      <c r="H5" s="197">
        <v>44516</v>
      </c>
      <c r="I5" s="198" t="s">
        <v>121</v>
      </c>
      <c r="J5" s="199" t="s">
        <v>558</v>
      </c>
      <c r="K5" s="200" t="s">
        <v>559</v>
      </c>
      <c r="L5" s="233">
        <v>44520</v>
      </c>
      <c r="M5" s="234" t="s">
        <v>560</v>
      </c>
      <c r="N5" s="215"/>
      <c r="O5" s="234"/>
      <c r="P5" s="216"/>
      <c r="Q5" s="217"/>
      <c r="R5" s="234" t="s">
        <v>186</v>
      </c>
      <c r="S5" s="234"/>
      <c r="T5" s="288"/>
    </row>
    <row r="6" spans="1:20" ht="41" x14ac:dyDescent="0.5">
      <c r="A6" s="105" t="s">
        <v>15</v>
      </c>
      <c r="B6" s="248" t="s">
        <v>15</v>
      </c>
      <c r="C6" s="249" t="s">
        <v>15</v>
      </c>
      <c r="D6" s="250" t="s">
        <v>15</v>
      </c>
      <c r="E6" s="288"/>
      <c r="F6" s="8" t="s">
        <v>15</v>
      </c>
      <c r="G6" s="136" t="str">
        <f>Assessment_DataCollection!G133</f>
        <v>Does your driver education program meet or exceed current nationally recognized content standards?</v>
      </c>
      <c r="H6" s="197">
        <v>44516</v>
      </c>
      <c r="I6" s="198" t="s">
        <v>121</v>
      </c>
      <c r="J6" s="199" t="s">
        <v>561</v>
      </c>
      <c r="K6" s="200"/>
      <c r="L6" s="233">
        <v>44520</v>
      </c>
      <c r="M6" s="234" t="s">
        <v>560</v>
      </c>
      <c r="N6" s="215"/>
      <c r="O6" s="234"/>
      <c r="P6" s="216"/>
      <c r="Q6" s="217"/>
      <c r="R6" s="234" t="s">
        <v>186</v>
      </c>
      <c r="S6" s="234"/>
      <c r="T6" s="288"/>
    </row>
    <row r="7" spans="1:20" ht="27.35" x14ac:dyDescent="0.5">
      <c r="A7" s="105" t="s">
        <v>15</v>
      </c>
      <c r="B7" s="248" t="s">
        <v>15</v>
      </c>
      <c r="C7" s="249" t="s">
        <v>15</v>
      </c>
      <c r="D7" s="250" t="s">
        <v>15</v>
      </c>
      <c r="E7" s="288" t="s">
        <v>15</v>
      </c>
      <c r="F7" s="8" t="s">
        <v>15</v>
      </c>
      <c r="G7" s="136" t="str">
        <f>Assessment_DataCollection!G134</f>
        <v>If so, does your State meet ADTSEA or DSAA content standards? (Attachments A and B of the Standards)</v>
      </c>
      <c r="H7" s="197">
        <v>44516</v>
      </c>
      <c r="I7" s="198" t="s">
        <v>121</v>
      </c>
      <c r="J7" s="199" t="s">
        <v>562</v>
      </c>
      <c r="K7" s="200"/>
      <c r="L7" s="233">
        <v>44520</v>
      </c>
      <c r="M7" s="234" t="s">
        <v>560</v>
      </c>
      <c r="N7" s="215"/>
      <c r="O7" s="234"/>
      <c r="P7" s="216"/>
      <c r="Q7" s="217"/>
      <c r="R7" s="234" t="s">
        <v>186</v>
      </c>
      <c r="S7" s="234"/>
      <c r="T7" s="288"/>
    </row>
    <row r="8" spans="1:20" ht="14.7" thickBot="1" x14ac:dyDescent="0.55000000000000004">
      <c r="A8" s="105" t="s">
        <v>15</v>
      </c>
      <c r="B8" s="248" t="str">
        <f>Assessment_DataCollection!B135</f>
        <v>Do you meet:</v>
      </c>
      <c r="C8" s="249" t="s">
        <v>15</v>
      </c>
      <c r="D8" s="250" t="s">
        <v>15</v>
      </c>
      <c r="E8" s="288"/>
      <c r="F8" s="8" t="s">
        <v>15</v>
      </c>
      <c r="G8" s="136" t="s">
        <v>15</v>
      </c>
      <c r="H8" s="197"/>
      <c r="I8" s="198"/>
      <c r="J8" s="199"/>
      <c r="K8" s="200"/>
      <c r="L8" s="233"/>
      <c r="M8" s="234"/>
      <c r="N8" s="215"/>
      <c r="O8" s="234"/>
      <c r="P8" s="216"/>
      <c r="Q8" s="217"/>
      <c r="R8" s="234"/>
      <c r="S8" s="234"/>
      <c r="T8" s="288"/>
    </row>
    <row r="9" spans="1:20" ht="14.7" thickBot="1" x14ac:dyDescent="0.55000000000000004">
      <c r="A9" s="105" t="s">
        <v>15</v>
      </c>
      <c r="B9" s="248" t="str">
        <f>Assessment_DataCollection!B136</f>
        <v>Attachment A - ADTSEA Content Standards</v>
      </c>
      <c r="C9" s="249" t="str">
        <f>Assessment_DataCollection!C136</f>
        <v>No</v>
      </c>
      <c r="D9" s="250" t="str">
        <f>Assessment_DataCollection!D136</f>
        <v>No</v>
      </c>
      <c r="E9" s="288"/>
      <c r="F9" s="8" t="s">
        <v>15</v>
      </c>
      <c r="G9" s="136" t="s">
        <v>15</v>
      </c>
      <c r="H9" s="197"/>
      <c r="I9" s="198"/>
      <c r="J9" s="199"/>
      <c r="K9" s="200"/>
      <c r="L9" s="233"/>
      <c r="M9" s="234"/>
      <c r="N9" s="215"/>
      <c r="O9" s="234"/>
      <c r="P9" s="216"/>
      <c r="Q9" s="217"/>
      <c r="R9" s="234"/>
      <c r="S9" s="234"/>
      <c r="T9" s="288"/>
    </row>
    <row r="10" spans="1:20" ht="14.7" thickBot="1" x14ac:dyDescent="0.55000000000000004">
      <c r="A10" s="105" t="s">
        <v>15</v>
      </c>
      <c r="B10" s="248" t="str">
        <f>Assessment_DataCollection!B137</f>
        <v>Attachment B - DSAA Content Standards</v>
      </c>
      <c r="C10" s="249" t="str">
        <f>Assessment_DataCollection!C137</f>
        <v>Yes</v>
      </c>
      <c r="D10" s="250" t="str">
        <f>Assessment_DataCollection!D137</f>
        <v>Yes</v>
      </c>
      <c r="E10" s="288"/>
      <c r="F10" s="8" t="s">
        <v>15</v>
      </c>
      <c r="G10" s="136" t="s">
        <v>15</v>
      </c>
      <c r="H10" s="197"/>
      <c r="I10" s="198"/>
      <c r="J10" s="199"/>
      <c r="K10" s="200"/>
      <c r="L10" s="233"/>
      <c r="M10" s="234"/>
      <c r="N10" s="215"/>
      <c r="O10" s="234"/>
      <c r="P10" s="216"/>
      <c r="Q10" s="217"/>
      <c r="R10" s="234"/>
      <c r="S10" s="234"/>
      <c r="T10" s="288"/>
    </row>
    <row r="11" spans="1:20" ht="29" thickBot="1" x14ac:dyDescent="0.55000000000000004">
      <c r="A11" s="105" t="str">
        <f>Assessment_DataCollection!A138:G138</f>
        <v>2.1.2</v>
      </c>
      <c r="B11" s="243" t="str">
        <f>Assessment_DataCollection!B138</f>
        <v>2.1.2 States shall require driver education providers to use formalized written curricula</v>
      </c>
      <c r="C11" s="3" t="str">
        <f>Assessment_DataCollection!C138</f>
        <v>Yes</v>
      </c>
      <c r="D11" s="3" t="str">
        <f>Assessment_DataCollection!D138</f>
        <v>Yes</v>
      </c>
      <c r="E11" s="288"/>
      <c r="F11" s="137" t="str">
        <f>Assessment_DataCollection!F138</f>
        <v>2.1.2</v>
      </c>
      <c r="G11" s="243" t="str">
        <f>Assessment_DataCollection!G138</f>
        <v>2.1.2 States shall require driver education providers to use formalized written curricula</v>
      </c>
      <c r="H11" s="194"/>
      <c r="I11" s="194"/>
      <c r="J11" s="194"/>
      <c r="K11" s="194"/>
      <c r="L11" s="194"/>
      <c r="M11" s="194"/>
      <c r="N11" s="194"/>
      <c r="O11" s="194"/>
      <c r="P11" s="194"/>
      <c r="Q11" s="194"/>
      <c r="R11" s="194"/>
      <c r="S11" s="194"/>
      <c r="T11" s="288"/>
    </row>
    <row r="12" spans="1:20" ht="32.25" customHeight="1" x14ac:dyDescent="0.5">
      <c r="A12" s="105" t="s">
        <v>15</v>
      </c>
      <c r="B12" s="248" t="s">
        <v>15</v>
      </c>
      <c r="C12" s="249" t="s">
        <v>15</v>
      </c>
      <c r="D12" s="250" t="s">
        <v>15</v>
      </c>
      <c r="E12" s="288"/>
      <c r="F12" s="8" t="s">
        <v>15</v>
      </c>
      <c r="G12" s="136" t="str">
        <f>Assessment_DataCollection!G139</f>
        <v xml:space="preserve">Are driver education providers required to use formalized written curricula? </v>
      </c>
      <c r="H12" s="197">
        <v>44516</v>
      </c>
      <c r="I12" s="198" t="s">
        <v>121</v>
      </c>
      <c r="J12" s="199" t="s">
        <v>563</v>
      </c>
      <c r="K12" s="200"/>
      <c r="L12" s="233">
        <v>44520</v>
      </c>
      <c r="M12" s="234" t="s">
        <v>560</v>
      </c>
      <c r="N12" s="215"/>
      <c r="O12" s="234"/>
      <c r="P12" s="216"/>
      <c r="Q12" s="217"/>
      <c r="R12" s="234" t="s">
        <v>186</v>
      </c>
      <c r="S12" s="234"/>
      <c r="T12" s="288"/>
    </row>
    <row r="13" spans="1:20" ht="27.35" x14ac:dyDescent="0.5">
      <c r="A13" s="105" t="s">
        <v>15</v>
      </c>
      <c r="B13" s="248" t="s">
        <v>15</v>
      </c>
      <c r="C13" s="249" t="s">
        <v>15</v>
      </c>
      <c r="D13" s="250" t="s">
        <v>15</v>
      </c>
      <c r="E13" s="288"/>
      <c r="F13" s="8" t="s">
        <v>15</v>
      </c>
      <c r="G13" s="136" t="str">
        <f>Assessment_DataCollection!G140</f>
        <v xml:space="preserve">Is there a standardized driver education curriculum? If yes who developed this curriculum? </v>
      </c>
      <c r="H13" s="197">
        <v>44516</v>
      </c>
      <c r="I13" s="198" t="s">
        <v>121</v>
      </c>
      <c r="J13" s="199" t="s">
        <v>564</v>
      </c>
      <c r="K13" s="200"/>
      <c r="L13" s="233">
        <v>44520</v>
      </c>
      <c r="M13" s="234" t="s">
        <v>560</v>
      </c>
      <c r="N13" s="215"/>
      <c r="O13" s="234"/>
      <c r="P13" s="216"/>
      <c r="Q13" s="217"/>
      <c r="R13" s="234" t="s">
        <v>186</v>
      </c>
      <c r="S13" s="234"/>
      <c r="T13" s="288"/>
    </row>
    <row r="14" spans="1:20" ht="68.349999999999994" x14ac:dyDescent="0.5">
      <c r="A14" s="105" t="s">
        <v>15</v>
      </c>
      <c r="B14" s="248" t="s">
        <v>15</v>
      </c>
      <c r="C14" s="249" t="s">
        <v>15</v>
      </c>
      <c r="D14" s="250" t="s">
        <v>15</v>
      </c>
      <c r="E14" s="288"/>
      <c r="F14" s="8" t="s">
        <v>15</v>
      </c>
      <c r="G14" s="136" t="str">
        <f>Assessment_DataCollection!G141</f>
        <v xml:space="preserve">Are driver education providers given a list of acceptable curricula to use? If yes, list all curricula that you provide? </v>
      </c>
      <c r="H14" s="197">
        <v>44516</v>
      </c>
      <c r="I14" s="198" t="s">
        <v>121</v>
      </c>
      <c r="J14" s="199" t="s">
        <v>565</v>
      </c>
      <c r="K14" s="200"/>
      <c r="L14" s="233">
        <v>44520</v>
      </c>
      <c r="M14" s="234" t="s">
        <v>566</v>
      </c>
      <c r="N14" s="215" t="s">
        <v>567</v>
      </c>
      <c r="O14" s="234" t="s">
        <v>568</v>
      </c>
      <c r="P14" s="216"/>
      <c r="Q14" s="217" t="s">
        <v>569</v>
      </c>
      <c r="R14" s="234" t="s">
        <v>186</v>
      </c>
      <c r="S14" s="234"/>
      <c r="T14" s="288"/>
    </row>
    <row r="15" spans="1:20" ht="68.349999999999994" x14ac:dyDescent="0.5">
      <c r="A15" s="105" t="s">
        <v>15</v>
      </c>
      <c r="B15" s="248" t="s">
        <v>15</v>
      </c>
      <c r="C15" s="249" t="s">
        <v>15</v>
      </c>
      <c r="D15" s="250" t="s">
        <v>15</v>
      </c>
      <c r="E15" s="288"/>
      <c r="F15" s="8" t="s">
        <v>15</v>
      </c>
      <c r="G15" s="136" t="str">
        <f>Assessment_DataCollection!G142</f>
        <v>Is there an approval process for curricula? If yes, what is the approval process?</v>
      </c>
      <c r="H15" s="197">
        <v>44516</v>
      </c>
      <c r="I15" s="198" t="s">
        <v>121</v>
      </c>
      <c r="J15" s="199" t="s">
        <v>570</v>
      </c>
      <c r="K15" s="200" t="s">
        <v>571</v>
      </c>
      <c r="L15" s="233">
        <v>44520</v>
      </c>
      <c r="M15" s="234" t="s">
        <v>572</v>
      </c>
      <c r="N15" s="215" t="s">
        <v>573</v>
      </c>
      <c r="O15" s="234" t="s">
        <v>574</v>
      </c>
      <c r="P15" s="216"/>
      <c r="Q15" s="217"/>
      <c r="R15" s="234" t="s">
        <v>207</v>
      </c>
      <c r="S15" s="234"/>
      <c r="T15" s="288"/>
    </row>
    <row r="16" spans="1:20" ht="27.35" x14ac:dyDescent="0.5">
      <c r="A16" s="105" t="s">
        <v>15</v>
      </c>
      <c r="B16" s="248" t="s">
        <v>15</v>
      </c>
      <c r="C16" s="249" t="s">
        <v>15</v>
      </c>
      <c r="D16" s="250" t="s">
        <v>15</v>
      </c>
      <c r="E16" s="288"/>
      <c r="F16" s="8" t="s">
        <v>15</v>
      </c>
      <c r="G16" s="136" t="str">
        <f>Assessment_DataCollection!G143</f>
        <v xml:space="preserve">How often is the curriculum reviewed and updated? </v>
      </c>
      <c r="H16" s="197">
        <v>44516</v>
      </c>
      <c r="I16" s="198" t="s">
        <v>121</v>
      </c>
      <c r="J16" s="199" t="s">
        <v>575</v>
      </c>
      <c r="K16" s="200"/>
      <c r="L16" s="233">
        <v>44520</v>
      </c>
      <c r="M16" s="234" t="s">
        <v>576</v>
      </c>
      <c r="N16" s="215"/>
      <c r="O16" s="234"/>
      <c r="P16" s="216"/>
      <c r="Q16" s="217"/>
      <c r="R16" s="234"/>
      <c r="S16" s="234"/>
      <c r="T16" s="132"/>
    </row>
    <row r="17" spans="1:20" ht="109.35" x14ac:dyDescent="0.5">
      <c r="A17" s="105" t="s">
        <v>15</v>
      </c>
      <c r="B17" s="248" t="s">
        <v>15</v>
      </c>
      <c r="C17" s="249" t="s">
        <v>15</v>
      </c>
      <c r="D17" s="250" t="s">
        <v>15</v>
      </c>
      <c r="E17" s="288"/>
      <c r="F17" s="8" t="s">
        <v>15</v>
      </c>
      <c r="G17" s="136" t="str">
        <f>Assessment_DataCollection!G144</f>
        <v>How is it reviewed and updated? Who reviews and updates the curriculum?</v>
      </c>
      <c r="H17" s="197">
        <v>44516</v>
      </c>
      <c r="I17" s="198" t="s">
        <v>121</v>
      </c>
      <c r="J17" s="199" t="s">
        <v>577</v>
      </c>
      <c r="K17" s="200"/>
      <c r="L17" s="233">
        <v>44520</v>
      </c>
      <c r="M17" s="234" t="s">
        <v>578</v>
      </c>
      <c r="N17" s="215" t="s">
        <v>579</v>
      </c>
      <c r="O17" s="234" t="s">
        <v>580</v>
      </c>
      <c r="P17" s="216"/>
      <c r="Q17" s="217"/>
      <c r="R17" s="234" t="s">
        <v>207</v>
      </c>
      <c r="S17" s="234"/>
      <c r="T17" s="288"/>
    </row>
    <row r="18" spans="1:20" ht="27.35" x14ac:dyDescent="0.5">
      <c r="A18" s="105" t="s">
        <v>15</v>
      </c>
      <c r="B18" s="248" t="s">
        <v>15</v>
      </c>
      <c r="C18" s="249" t="s">
        <v>15</v>
      </c>
      <c r="D18" s="250" t="s">
        <v>15</v>
      </c>
      <c r="E18" s="288"/>
      <c r="F18" s="8" t="s">
        <v>15</v>
      </c>
      <c r="G18" s="136" t="str">
        <f>Assessment_DataCollection!G145</f>
        <v xml:space="preserve">Is the curriculum based on the State’s crash data and crash causation factors?  </v>
      </c>
      <c r="H18" s="197">
        <v>44516</v>
      </c>
      <c r="I18" s="198" t="s">
        <v>121</v>
      </c>
      <c r="J18" s="199" t="s">
        <v>213</v>
      </c>
      <c r="K18" s="200"/>
      <c r="L18" s="233">
        <v>44520</v>
      </c>
      <c r="M18" s="234"/>
      <c r="N18" s="215"/>
      <c r="O18" s="234"/>
      <c r="P18" s="216"/>
      <c r="Q18" s="217"/>
      <c r="R18" s="234" t="s">
        <v>207</v>
      </c>
      <c r="S18" s="234"/>
      <c r="T18" s="288"/>
    </row>
    <row r="19" spans="1:20" ht="48" customHeight="1" x14ac:dyDescent="0.5">
      <c r="A19" s="105" t="s">
        <v>15</v>
      </c>
      <c r="B19" s="248" t="s">
        <v>15</v>
      </c>
      <c r="C19" s="249" t="s">
        <v>15</v>
      </c>
      <c r="D19" s="250" t="s">
        <v>15</v>
      </c>
      <c r="E19" s="288"/>
      <c r="F19" s="8" t="s">
        <v>15</v>
      </c>
      <c r="G19" s="136" t="str">
        <f>Assessment_DataCollection!G146</f>
        <v>Can any portion of the driver education curriculum be completed through non-traditional classroom teaching and learning experiences?</v>
      </c>
      <c r="H19" s="197">
        <v>44516</v>
      </c>
      <c r="I19" s="198" t="s">
        <v>121</v>
      </c>
      <c r="J19" s="199" t="s">
        <v>581</v>
      </c>
      <c r="K19" s="200" t="s">
        <v>582</v>
      </c>
      <c r="L19" s="233">
        <v>44520</v>
      </c>
      <c r="M19" s="234" t="s">
        <v>560</v>
      </c>
      <c r="N19" s="215"/>
      <c r="O19" s="234"/>
      <c r="P19" s="216"/>
      <c r="Q19" s="217"/>
      <c r="R19" s="234" t="s">
        <v>186</v>
      </c>
      <c r="S19" s="234"/>
      <c r="T19" s="288"/>
    </row>
    <row r="20" spans="1:20" ht="41" x14ac:dyDescent="0.5">
      <c r="A20" s="105" t="str">
        <f>Assessment_DataCollection!A147:G147</f>
        <v>2.1.2.a</v>
      </c>
      <c r="B20" s="248" t="str">
        <f>Assessment_DataCollection!B147</f>
        <v>2.1.2 a. The curricula shall include written lesson plans for classroom, behind-the-wheel, observation time, simulation and driving ranges that include goals, objectives and outcomes for learning</v>
      </c>
      <c r="C20" s="249" t="str">
        <f>Assessment_DataCollection!C147</f>
        <v>Yes</v>
      </c>
      <c r="D20" s="250" t="str">
        <f>Assessment_DataCollection!D147</f>
        <v>Yes</v>
      </c>
      <c r="E20" s="288"/>
      <c r="F20" s="8" t="str">
        <f>Assessment_DataCollection!F147</f>
        <v>2.1.2.a</v>
      </c>
      <c r="G20" s="136" t="str">
        <f>Assessment_DataCollection!G147</f>
        <v>Does your state recognize for credit simulation and/or driving range lessons?</v>
      </c>
      <c r="H20" s="197">
        <v>44516</v>
      </c>
      <c r="I20" s="198" t="s">
        <v>121</v>
      </c>
      <c r="J20" s="199" t="s">
        <v>583</v>
      </c>
      <c r="K20" s="200"/>
      <c r="L20" s="233">
        <v>44520</v>
      </c>
      <c r="M20" s="234" t="s">
        <v>560</v>
      </c>
      <c r="N20" s="215"/>
      <c r="O20" s="234"/>
      <c r="P20" s="216"/>
      <c r="Q20" s="217"/>
      <c r="R20" s="234" t="s">
        <v>186</v>
      </c>
      <c r="S20" s="234"/>
      <c r="T20" s="288"/>
    </row>
    <row r="21" spans="1:20" ht="54.7" x14ac:dyDescent="0.5">
      <c r="A21" s="105"/>
      <c r="B21" s="248" t="s">
        <v>15</v>
      </c>
      <c r="C21" s="249" t="s">
        <v>15</v>
      </c>
      <c r="D21" s="250" t="s">
        <v>15</v>
      </c>
      <c r="E21" s="288"/>
      <c r="F21" s="8" t="s">
        <v>15</v>
      </c>
      <c r="G21" s="136" t="str">
        <f>Assessment_DataCollection!G148</f>
        <v>Are written lesson plans for classroom, behind-the-wheel, observation time, simulation and driving ranges that include goals, objectives and outcomes for learning provided in your state curricula?</v>
      </c>
      <c r="H21" s="197">
        <v>44516</v>
      </c>
      <c r="I21" s="198" t="s">
        <v>121</v>
      </c>
      <c r="J21" s="199" t="s">
        <v>584</v>
      </c>
      <c r="K21" s="200" t="s">
        <v>585</v>
      </c>
      <c r="L21" s="233">
        <v>44520</v>
      </c>
      <c r="M21" s="234" t="s">
        <v>586</v>
      </c>
      <c r="N21" s="215" t="s">
        <v>587</v>
      </c>
      <c r="O21" s="234" t="s">
        <v>576</v>
      </c>
      <c r="P21" s="216"/>
      <c r="Q21" s="217"/>
      <c r="R21" s="234" t="s">
        <v>207</v>
      </c>
      <c r="S21" s="234"/>
      <c r="T21" s="132"/>
    </row>
    <row r="22" spans="1:20" ht="150.35" x14ac:dyDescent="0.5">
      <c r="A22" s="105" t="str">
        <f>Assessment_DataCollection!A149:G149</f>
        <v>2.1.2.b</v>
      </c>
      <c r="B22" s="248" t="str">
        <f>Assessment_DataCollection!B149</f>
        <v>2.1.2 b. The curricula shall use a variety of multimedia in various combinations to deliver the curriculum. These may include, but are not limited to, videos, written materials, activities, testing, animation, interactive media, or simulations</v>
      </c>
      <c r="C22" s="249" t="str">
        <f>Assessment_DataCollection!C149</f>
        <v>Yes</v>
      </c>
      <c r="D22" s="250" t="str">
        <f>Assessment_DataCollection!D149</f>
        <v>Yes</v>
      </c>
      <c r="E22" s="288"/>
      <c r="F22" s="8" t="str">
        <f>Assessment_DataCollection!F149</f>
        <v>2.1.2.b</v>
      </c>
      <c r="G22" s="136" t="str">
        <f>Assessment_DataCollection!G149</f>
        <v xml:space="preserve"> Is a variety of multimedia in various combinations provided in your state curricula to deliver the curriculum? If yes, what kind of multimedia?</v>
      </c>
      <c r="H22" s="197">
        <v>44516</v>
      </c>
      <c r="I22" s="198" t="s">
        <v>121</v>
      </c>
      <c r="J22" s="199" t="s">
        <v>588</v>
      </c>
      <c r="K22" s="200" t="s">
        <v>589</v>
      </c>
      <c r="L22" s="233">
        <v>44520</v>
      </c>
      <c r="M22" s="234" t="s">
        <v>590</v>
      </c>
      <c r="N22" s="215" t="s">
        <v>591</v>
      </c>
      <c r="O22" s="234" t="s">
        <v>592</v>
      </c>
      <c r="P22" s="216"/>
      <c r="Q22" s="217"/>
      <c r="R22" s="234" t="s">
        <v>207</v>
      </c>
      <c r="S22" s="234"/>
      <c r="T22" s="288"/>
    </row>
    <row r="23" spans="1:20" ht="37.5" customHeight="1" x14ac:dyDescent="0.5">
      <c r="A23" s="105" t="str">
        <f>Assessment_DataCollection!A150:G150</f>
        <v>2.1.2.c</v>
      </c>
      <c r="B23" s="248" t="str">
        <f>Assessment_DataCollection!B150</f>
        <v>2.1.2 c. The curricula shall use active learning and incorporate higher-order/critical thinking skills</v>
      </c>
      <c r="C23" s="249" t="str">
        <f>Assessment_DataCollection!C150</f>
        <v>Yes</v>
      </c>
      <c r="D23" s="250" t="str">
        <f>Assessment_DataCollection!D150</f>
        <v>Yes</v>
      </c>
      <c r="E23" s="288"/>
      <c r="F23" s="8" t="str">
        <f>Assessment_DataCollection!F150</f>
        <v>2.1.2.c</v>
      </c>
      <c r="G23" s="136" t="str">
        <f>Assessment_DataCollection!G150</f>
        <v>Are active learning and higher-order/critical thinking skills incorporated in your state curricula?</v>
      </c>
      <c r="H23" s="197">
        <v>44516</v>
      </c>
      <c r="I23" s="198" t="s">
        <v>121</v>
      </c>
      <c r="J23" s="199" t="s">
        <v>593</v>
      </c>
      <c r="K23" s="200"/>
      <c r="L23" s="233">
        <v>44520</v>
      </c>
      <c r="M23" s="234" t="s">
        <v>560</v>
      </c>
      <c r="N23" s="215"/>
      <c r="O23" s="234"/>
      <c r="P23" s="216"/>
      <c r="Q23" s="217"/>
      <c r="R23" s="234" t="s">
        <v>207</v>
      </c>
      <c r="S23" s="234"/>
      <c r="T23" s="288"/>
    </row>
    <row r="24" spans="1:20" ht="41" x14ac:dyDescent="0.5">
      <c r="A24" s="105" t="str">
        <f>Assessment_DataCollection!A151:G151</f>
        <v>2.1.2.d</v>
      </c>
      <c r="B24" s="248" t="str">
        <f>Assessment_DataCollection!B151</f>
        <v>2.1.2 d. The curricula shall encourage learners to reflect upon what they have learned as a means to improve retention of concepts</v>
      </c>
      <c r="C24" s="249" t="str">
        <f>Assessment_DataCollection!C151</f>
        <v>Yes</v>
      </c>
      <c r="D24" s="250" t="str">
        <f>Assessment_DataCollection!D151</f>
        <v>Yes</v>
      </c>
      <c r="E24" s="288"/>
      <c r="F24" s="8" t="str">
        <f>Assessment_DataCollection!F151</f>
        <v>2.1.2.d</v>
      </c>
      <c r="G24" s="136" t="str">
        <f>Assessment_DataCollection!G151</f>
        <v>Are learners provided with the opportunity to reflect upon what they have learned as a means to improve retention of concepts in your state curricula?</v>
      </c>
      <c r="H24" s="197">
        <v>44516</v>
      </c>
      <c r="I24" s="198" t="s">
        <v>121</v>
      </c>
      <c r="J24" s="199" t="s">
        <v>213</v>
      </c>
      <c r="K24" s="200"/>
      <c r="L24" s="233">
        <v>44520</v>
      </c>
      <c r="M24" s="234" t="s">
        <v>560</v>
      </c>
      <c r="N24" s="215"/>
      <c r="O24" s="234"/>
      <c r="P24" s="216"/>
      <c r="Q24" s="217"/>
      <c r="R24" s="234" t="s">
        <v>207</v>
      </c>
      <c r="S24" s="234"/>
      <c r="T24" s="288"/>
    </row>
    <row r="25" spans="1:20" ht="42" customHeight="1" x14ac:dyDescent="0.5">
      <c r="A25" s="105" t="str">
        <f>Assessment_DataCollection!A152:G152</f>
        <v>2.1.2.e</v>
      </c>
      <c r="B25" s="248" t="str">
        <f>Assessment_DataCollection!B152</f>
        <v>2.1.2 e. The curricula shall be culturally competent/responsive and accommodate the multicultural educational needs of learners</v>
      </c>
      <c r="C25" s="251" t="str">
        <f>Assessment_DataCollection!C152</f>
        <v>No</v>
      </c>
      <c r="D25" s="252" t="str">
        <f>Assessment_DataCollection!D152</f>
        <v>No</v>
      </c>
      <c r="E25" s="288"/>
      <c r="F25" s="8" t="str">
        <f>Assessment_DataCollection!F152</f>
        <v>2.1.2.e</v>
      </c>
      <c r="G25" s="136" t="str">
        <f>Assessment_DataCollection!G152</f>
        <v xml:space="preserve">Are your state curricula culturally competent and accommodates the multicultural educational needs of learners? </v>
      </c>
      <c r="H25" s="197">
        <v>44516</v>
      </c>
      <c r="I25" s="198" t="s">
        <v>121</v>
      </c>
      <c r="J25" s="199" t="s">
        <v>593</v>
      </c>
      <c r="K25" s="200"/>
      <c r="L25" s="233">
        <v>44520</v>
      </c>
      <c r="M25" s="234" t="s">
        <v>560</v>
      </c>
      <c r="N25" s="215"/>
      <c r="O25" s="234"/>
      <c r="P25" s="216"/>
      <c r="Q25" s="217"/>
      <c r="R25" s="234" t="s">
        <v>207</v>
      </c>
      <c r="S25" s="234"/>
      <c r="T25" s="288"/>
    </row>
    <row r="26" spans="1:20" ht="43.35" thickBot="1" x14ac:dyDescent="0.55000000000000004">
      <c r="A26" s="105" t="str">
        <f>Assessment_DataCollection!A153:G153</f>
        <v>2.1.3</v>
      </c>
      <c r="B26" s="243" t="str">
        <f>Assessment_DataCollection!B153</f>
        <v>2.1.3 States shall require core driver instructional hours that focus on the driving task and safe driving practices sufficient to meet the criteria established by the end-of-course examination</v>
      </c>
      <c r="C26" s="3" t="str">
        <f>Assessment_DataCollection!C153</f>
        <v>Yes</v>
      </c>
      <c r="D26" s="3" t="str">
        <f>Assessment_DataCollection!D153</f>
        <v>Yes</v>
      </c>
      <c r="E26" s="288"/>
      <c r="F26" s="137" t="str">
        <f>Assessment_DataCollection!F153</f>
        <v>2.1.3</v>
      </c>
      <c r="G26" s="243" t="str">
        <f>Assessment_DataCollection!G153</f>
        <v>2.1.3 States shall require core driver instructional hours that focus on the driving task and safe driving practices sufficient to meet the criteria established by the end-of-course examination</v>
      </c>
      <c r="H26" s="194"/>
      <c r="I26" s="194"/>
      <c r="J26" s="194"/>
      <c r="K26" s="194"/>
      <c r="L26" s="194"/>
      <c r="M26" s="194"/>
      <c r="N26" s="194"/>
      <c r="O26" s="194"/>
      <c r="P26" s="194"/>
      <c r="Q26" s="194"/>
      <c r="R26" s="194"/>
      <c r="S26" s="194"/>
      <c r="T26" s="288"/>
    </row>
    <row r="27" spans="1:20" ht="27.35" x14ac:dyDescent="0.5">
      <c r="A27" s="105" t="str">
        <f>Assessment_DataCollection!A154:G154</f>
        <v>2.1.3.a</v>
      </c>
      <c r="B27" s="248" t="str">
        <f>Assessment_DataCollection!B154</f>
        <v>2.1.3 a. States shall require increased minimum instruction hours consisting of:</v>
      </c>
      <c r="C27" s="249" t="s">
        <v>15</v>
      </c>
      <c r="D27" s="250" t="s">
        <v>15</v>
      </c>
      <c r="E27" s="288"/>
      <c r="F27" s="8" t="str">
        <f>Assessment_DataCollection!F154</f>
        <v>2.1.3.a</v>
      </c>
      <c r="G27" s="136" t="str">
        <f>Assessment_DataCollection!G154</f>
        <v xml:space="preserve">List your current minimum instruction hours? </v>
      </c>
      <c r="H27" s="197">
        <v>44518</v>
      </c>
      <c r="I27" s="198" t="s">
        <v>121</v>
      </c>
      <c r="J27" s="199" t="s">
        <v>594</v>
      </c>
      <c r="K27" s="200"/>
      <c r="L27" s="233">
        <v>44520</v>
      </c>
      <c r="M27" s="234" t="s">
        <v>595</v>
      </c>
      <c r="N27" s="215"/>
      <c r="O27" s="234"/>
      <c r="P27" s="216"/>
      <c r="Q27" s="217"/>
      <c r="R27" s="234" t="s">
        <v>207</v>
      </c>
      <c r="S27" s="234"/>
      <c r="T27" s="288"/>
    </row>
    <row r="28" spans="1:20" ht="14.7" thickBot="1" x14ac:dyDescent="0.55000000000000004">
      <c r="A28" s="105"/>
      <c r="B28" s="248" t="str">
        <f>Assessment_DataCollection!B155</f>
        <v>45 hours of classroom/ theory</v>
      </c>
      <c r="C28" s="249">
        <f>Assessment_DataCollection!C155</f>
        <v>0</v>
      </c>
      <c r="D28" s="249">
        <f>Assessment_DataCollection!D155</f>
        <v>0</v>
      </c>
      <c r="E28" s="288"/>
      <c r="F28" s="8" t="s">
        <v>15</v>
      </c>
      <c r="G28" s="136" t="s">
        <v>15</v>
      </c>
      <c r="H28" s="197"/>
      <c r="I28" s="198"/>
      <c r="J28" s="199"/>
      <c r="K28" s="200"/>
      <c r="L28" s="233"/>
      <c r="M28" s="234"/>
      <c r="N28" s="215"/>
      <c r="O28" s="234"/>
      <c r="P28" s="216"/>
      <c r="Q28" s="217"/>
      <c r="R28" s="234"/>
      <c r="S28" s="234"/>
      <c r="T28" s="288"/>
    </row>
    <row r="29" spans="1:20" ht="14.7" thickBot="1" x14ac:dyDescent="0.55000000000000004">
      <c r="A29" s="105"/>
      <c r="B29" s="248" t="str">
        <f>Assessment_DataCollection!B156</f>
        <v>10 hours of behind-the-wheel</v>
      </c>
      <c r="C29" s="249">
        <f>Assessment_DataCollection!C156</f>
        <v>0</v>
      </c>
      <c r="D29" s="250">
        <f>Assessment_DataCollection!D156</f>
        <v>0</v>
      </c>
      <c r="E29" s="288"/>
      <c r="F29" s="8" t="s">
        <v>15</v>
      </c>
      <c r="G29" s="136" t="s">
        <v>15</v>
      </c>
      <c r="H29" s="197"/>
      <c r="I29" s="198"/>
      <c r="J29" s="199"/>
      <c r="K29" s="200"/>
      <c r="L29" s="233"/>
      <c r="M29" s="234"/>
      <c r="N29" s="215"/>
      <c r="O29" s="234"/>
      <c r="P29" s="216"/>
      <c r="Q29" s="217"/>
      <c r="R29" s="234"/>
      <c r="S29" s="234"/>
      <c r="T29" s="288"/>
    </row>
    <row r="30" spans="1:20" ht="27.7" thickBot="1" x14ac:dyDescent="0.55000000000000004">
      <c r="A30" s="105"/>
      <c r="B30" s="248" t="str">
        <f>Assessment_DataCollection!B157</f>
        <v>10 hours of additional flexible, verifiable instruction, consisting of any of the following, as defined in these standards:</v>
      </c>
      <c r="C30" s="249">
        <f>Assessment_DataCollection!C157</f>
        <v>0</v>
      </c>
      <c r="D30" s="250">
        <f>Assessment_DataCollection!D157</f>
        <v>0</v>
      </c>
      <c r="E30" s="288"/>
      <c r="F30" s="8" t="s">
        <v>15</v>
      </c>
      <c r="G30" s="136" t="s">
        <v>15</v>
      </c>
      <c r="H30" s="197"/>
      <c r="I30" s="198"/>
      <c r="J30" s="199"/>
      <c r="K30" s="200"/>
      <c r="L30" s="233"/>
      <c r="M30" s="234"/>
      <c r="N30" s="215"/>
      <c r="O30" s="234"/>
      <c r="P30" s="216"/>
      <c r="Q30" s="217"/>
      <c r="R30" s="234" t="s">
        <v>596</v>
      </c>
      <c r="S30" s="234"/>
      <c r="T30" s="288"/>
    </row>
    <row r="31" spans="1:20" ht="14.7" thickBot="1" x14ac:dyDescent="0.55000000000000004">
      <c r="A31" s="105"/>
      <c r="B31" s="248" t="str">
        <f>Assessment_DataCollection!B158</f>
        <v>Observation</v>
      </c>
      <c r="C31" s="249" t="str">
        <f>Assessment_DataCollection!C158</f>
        <v>No</v>
      </c>
      <c r="D31" s="250" t="str">
        <f>Assessment_DataCollection!D158</f>
        <v>No</v>
      </c>
      <c r="E31" s="288"/>
      <c r="F31" s="8" t="s">
        <v>15</v>
      </c>
      <c r="G31" s="136" t="s">
        <v>15</v>
      </c>
      <c r="H31" s="197"/>
      <c r="I31" s="198"/>
      <c r="J31" s="199"/>
      <c r="K31" s="200"/>
      <c r="L31" s="233"/>
      <c r="M31" s="234"/>
      <c r="N31" s="215"/>
      <c r="O31" s="234"/>
      <c r="P31" s="216"/>
      <c r="Q31" s="217"/>
      <c r="R31" s="234"/>
      <c r="S31" s="234"/>
      <c r="T31" s="288"/>
    </row>
    <row r="32" spans="1:20" ht="14.7" thickBot="1" x14ac:dyDescent="0.55000000000000004">
      <c r="A32" s="105"/>
      <c r="B32" s="248" t="str">
        <f>Assessment_DataCollection!B159</f>
        <v>Additional Behind-the-wheel</v>
      </c>
      <c r="C32" s="249" t="str">
        <f>Assessment_DataCollection!C159</f>
        <v>No</v>
      </c>
      <c r="D32" s="250" t="str">
        <f>Assessment_DataCollection!D159</f>
        <v>No</v>
      </c>
      <c r="E32" s="288"/>
      <c r="F32" s="8" t="s">
        <v>15</v>
      </c>
      <c r="G32" s="136" t="s">
        <v>15</v>
      </c>
      <c r="H32" s="197"/>
      <c r="I32" s="198"/>
      <c r="J32" s="199"/>
      <c r="K32" s="200"/>
      <c r="L32" s="233"/>
      <c r="M32" s="234"/>
      <c r="N32" s="215"/>
      <c r="O32" s="234"/>
      <c r="P32" s="216"/>
      <c r="Q32" s="217"/>
      <c r="R32" s="234"/>
      <c r="S32" s="234"/>
      <c r="T32" s="288"/>
    </row>
    <row r="33" spans="1:19" ht="14.7" thickBot="1" x14ac:dyDescent="0.55000000000000004">
      <c r="A33" s="105"/>
      <c r="B33" s="248" t="str">
        <f>Assessment_DataCollection!B160</f>
        <v>Range</v>
      </c>
      <c r="C33" s="249" t="str">
        <f>Assessment_DataCollection!C160</f>
        <v>No</v>
      </c>
      <c r="D33" s="252" t="str">
        <f>Assessment_DataCollection!D160</f>
        <v>No</v>
      </c>
      <c r="E33" s="288"/>
      <c r="F33" s="8" t="s">
        <v>15</v>
      </c>
      <c r="G33" s="136" t="s">
        <v>15</v>
      </c>
      <c r="H33" s="197"/>
      <c r="I33" s="198"/>
      <c r="J33" s="199"/>
      <c r="K33" s="200"/>
      <c r="L33" s="233"/>
      <c r="M33" s="234"/>
      <c r="N33" s="215"/>
      <c r="O33" s="234"/>
      <c r="P33" s="216"/>
      <c r="Q33" s="217"/>
      <c r="R33" s="234"/>
      <c r="S33" s="234"/>
    </row>
    <row r="34" spans="1:19" ht="14.7" thickBot="1" x14ac:dyDescent="0.55000000000000004">
      <c r="A34" s="105"/>
      <c r="B34" s="248" t="str">
        <f>Assessment_DataCollection!B161</f>
        <v>Simulation</v>
      </c>
      <c r="C34" s="249" t="str">
        <f>Assessment_DataCollection!C161</f>
        <v>No</v>
      </c>
      <c r="D34" s="252" t="str">
        <f>Assessment_DataCollection!D161</f>
        <v>No</v>
      </c>
      <c r="E34" s="288"/>
      <c r="F34" s="8" t="s">
        <v>15</v>
      </c>
      <c r="G34" s="136" t="s">
        <v>15</v>
      </c>
      <c r="H34" s="197"/>
      <c r="I34" s="198"/>
      <c r="J34" s="199"/>
      <c r="K34" s="200"/>
      <c r="L34" s="233"/>
      <c r="M34" s="234"/>
      <c r="N34" s="215"/>
      <c r="O34" s="234"/>
      <c r="P34" s="216"/>
      <c r="Q34" s="217"/>
      <c r="R34" s="234"/>
      <c r="S34" s="234"/>
    </row>
    <row r="35" spans="1:19" ht="14.7" thickBot="1" x14ac:dyDescent="0.55000000000000004">
      <c r="A35" s="105"/>
      <c r="B35" s="248" t="str">
        <f>Assessment_DataCollection!B162</f>
        <v>Additional Classroom (face-to-face or online)</v>
      </c>
      <c r="C35" s="249" t="str">
        <f>Assessment_DataCollection!C162</f>
        <v>No</v>
      </c>
      <c r="D35" s="252" t="str">
        <f>Assessment_DataCollection!D162</f>
        <v>No</v>
      </c>
      <c r="E35" s="288"/>
      <c r="F35" s="8" t="s">
        <v>15</v>
      </c>
      <c r="G35" s="136" t="s">
        <v>15</v>
      </c>
      <c r="H35" s="197"/>
      <c r="I35" s="198"/>
      <c r="J35" s="199"/>
      <c r="K35" s="200"/>
      <c r="L35" s="233"/>
      <c r="M35" s="234"/>
      <c r="N35" s="215"/>
      <c r="O35" s="234"/>
      <c r="P35" s="216"/>
      <c r="Q35" s="217"/>
      <c r="R35" s="234"/>
      <c r="S35" s="234"/>
    </row>
    <row r="36" spans="1:19" ht="14.7" thickBot="1" x14ac:dyDescent="0.55000000000000004">
      <c r="A36" s="105"/>
      <c r="B36" s="248" t="str">
        <f>Assessment_DataCollection!B163</f>
        <v>Computer-based independent student learning</v>
      </c>
      <c r="C36" s="249" t="str">
        <f>Assessment_DataCollection!C163</f>
        <v>No</v>
      </c>
      <c r="D36" s="252" t="str">
        <f>Assessment_DataCollection!D163</f>
        <v>No</v>
      </c>
      <c r="E36" s="288"/>
      <c r="F36" s="8" t="s">
        <v>15</v>
      </c>
      <c r="G36" s="136" t="s">
        <v>15</v>
      </c>
      <c r="H36" s="197"/>
      <c r="I36" s="198"/>
      <c r="J36" s="199"/>
      <c r="K36" s="200"/>
      <c r="L36" s="233"/>
      <c r="M36" s="234"/>
      <c r="N36" s="215"/>
      <c r="O36" s="234"/>
      <c r="P36" s="216"/>
      <c r="Q36" s="217"/>
      <c r="R36" s="234"/>
      <c r="S36" s="234"/>
    </row>
    <row r="37" spans="1:19" ht="41" x14ac:dyDescent="0.5">
      <c r="A37" s="105" t="str">
        <f>Assessment_DataCollection!A164:G164</f>
        <v>2.1.3.b</v>
      </c>
      <c r="B37" s="248" t="str">
        <f>Assessment_DataCollection!B164</f>
        <v>2.1.3 b. States shall require instructional hours to be delivered across multiple learning stages (e.g. Segment I and Segment II as defined in NHTSA’s GDL Model)</v>
      </c>
      <c r="C37" s="249" t="str">
        <f>Assessment_DataCollection!C164</f>
        <v>No</v>
      </c>
      <c r="D37" s="250" t="str">
        <f>Assessment_DataCollection!D164</f>
        <v>No</v>
      </c>
      <c r="E37" s="288"/>
      <c r="F37" s="8" t="str">
        <f>Assessment_DataCollection!F164</f>
        <v>2.1.3.b</v>
      </c>
      <c r="G37" s="136" t="str">
        <f>Assessment_DataCollection!G164</f>
        <v>Are your instructional hours delivered across multiple learning stages? How many hours for each stage?</v>
      </c>
      <c r="H37" s="197">
        <v>44518</v>
      </c>
      <c r="I37" s="198" t="s">
        <v>121</v>
      </c>
      <c r="J37" s="199" t="s">
        <v>597</v>
      </c>
      <c r="K37" s="200" t="s">
        <v>598</v>
      </c>
      <c r="L37" s="233">
        <v>44520</v>
      </c>
      <c r="M37" s="234" t="s">
        <v>599</v>
      </c>
      <c r="N37" s="215"/>
      <c r="O37" s="234"/>
      <c r="P37" s="216"/>
      <c r="Q37" s="217"/>
      <c r="R37" s="234" t="s">
        <v>186</v>
      </c>
      <c r="S37" s="234"/>
    </row>
    <row r="38" spans="1:19" ht="57.7" thickBot="1" x14ac:dyDescent="0.55000000000000004">
      <c r="A38" s="105" t="str">
        <f>Assessment_DataCollection!A165:G165</f>
        <v>2.1.4</v>
      </c>
      <c r="B38" s="243" t="str">
        <f>Assessment_DataCollection!B165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C38" s="3" t="str">
        <f>Assessment_DataCollection!C165</f>
        <v>Yes</v>
      </c>
      <c r="D38" s="3" t="str">
        <f>Assessment_DataCollection!D165</f>
        <v>Yes</v>
      </c>
      <c r="E38" s="288"/>
      <c r="F38" s="137" t="str">
        <f>Assessment_DataCollection!F165</f>
        <v>2.1.4</v>
      </c>
      <c r="G38" s="243" t="str">
        <f>Assessment_DataCollection!G165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H38" s="194"/>
      <c r="I38" s="194"/>
      <c r="J38" s="194"/>
      <c r="K38" s="194"/>
      <c r="L38" s="194"/>
      <c r="M38" s="194"/>
      <c r="N38" s="194"/>
      <c r="O38" s="194"/>
      <c r="P38" s="194"/>
      <c r="Q38" s="194"/>
      <c r="R38" s="194"/>
      <c r="S38" s="194"/>
    </row>
    <row r="39" spans="1:19" ht="341.7" x14ac:dyDescent="0.5">
      <c r="A39" s="105" t="s">
        <v>15</v>
      </c>
      <c r="B39" s="248" t="s">
        <v>15</v>
      </c>
      <c r="C39" s="249" t="s">
        <v>15</v>
      </c>
      <c r="D39" s="250" t="s">
        <v>15</v>
      </c>
      <c r="E39" s="288"/>
      <c r="F39" s="8" t="s">
        <v>15</v>
      </c>
      <c r="G39" s="136" t="str">
        <f>Assessment_DataCollection!G166</f>
        <v xml:space="preserve">How do you integrate the classroom with the behind-the-wheel portion and vice versa? </v>
      </c>
      <c r="H39" s="197">
        <v>44518</v>
      </c>
      <c r="I39" s="198" t="s">
        <v>600</v>
      </c>
      <c r="J39" s="199" t="s">
        <v>601</v>
      </c>
      <c r="K39" s="200" t="s">
        <v>602</v>
      </c>
      <c r="L39" s="233">
        <v>44520</v>
      </c>
      <c r="M39" s="234" t="s">
        <v>603</v>
      </c>
      <c r="N39" s="215" t="s">
        <v>604</v>
      </c>
      <c r="O39" s="234" t="s">
        <v>605</v>
      </c>
      <c r="P39" s="216"/>
      <c r="Q39" s="217"/>
      <c r="R39" s="234" t="s">
        <v>207</v>
      </c>
      <c r="S39" s="234"/>
    </row>
    <row r="40" spans="1:19" ht="150.35" x14ac:dyDescent="0.5">
      <c r="A40" s="105" t="str">
        <f>Assessment_DataCollection!A167:G167</f>
        <v>2.1.4.a</v>
      </c>
      <c r="B40" s="248" t="str">
        <f>Assessment_DataCollection!B167</f>
        <v>2.1.4 a. States should establish requirements for driver education which, requires full attendance and successful completion of classroom and behind-the-wheel</v>
      </c>
      <c r="C40" s="249" t="str">
        <f>Assessment_DataCollection!C167</f>
        <v>Yes</v>
      </c>
      <c r="D40" s="250" t="str">
        <f>Assessment_DataCollection!D167</f>
        <v>Yes</v>
      </c>
      <c r="E40" s="288"/>
      <c r="F40" s="8" t="str">
        <f>Assessment_DataCollection!F167</f>
        <v>2.1.4.a</v>
      </c>
      <c r="G40" s="136" t="str">
        <f>Assessment_DataCollection!G167</f>
        <v xml:space="preserve">What is your attendance policy for successful completion of classroom and behind-the-wheel? </v>
      </c>
      <c r="H40" s="197">
        <v>44518</v>
      </c>
      <c r="I40" s="198" t="s">
        <v>606</v>
      </c>
      <c r="J40" s="199" t="s">
        <v>607</v>
      </c>
      <c r="K40" s="200" t="s">
        <v>608</v>
      </c>
      <c r="L40" s="233">
        <v>44520</v>
      </c>
      <c r="M40" s="234" t="s">
        <v>576</v>
      </c>
      <c r="N40" s="215"/>
      <c r="O40" s="234"/>
      <c r="P40" s="216"/>
      <c r="Q40" s="217"/>
      <c r="R40" s="234" t="s">
        <v>186</v>
      </c>
      <c r="S40" s="234"/>
    </row>
    <row r="41" spans="1:19" ht="150.35" x14ac:dyDescent="0.5">
      <c r="A41" s="105" t="str">
        <f>Assessment_DataCollection!A168:G168</f>
        <v>2.1.4.b</v>
      </c>
      <c r="B41" s="248" t="str">
        <f>Assessment_DataCollection!B168</f>
        <v>2.1.4 b. States should establish requirements for driver education which, ensures classroom instruction is spread out over a period of time (distributive learning) and is not completed in fewer than 30 days</v>
      </c>
      <c r="C41" s="249" t="str">
        <f>Assessment_DataCollection!C168</f>
        <v>No</v>
      </c>
      <c r="D41" s="250" t="str">
        <f>Assessment_DataCollection!D168</f>
        <v>No</v>
      </c>
      <c r="E41" s="288"/>
      <c r="F41" s="8" t="str">
        <f>Assessment_DataCollection!F168</f>
        <v>2.1.4.b</v>
      </c>
      <c r="G41" s="136" t="str">
        <f>Assessment_DataCollection!G168</f>
        <v>Describe how the typical classroom course is scheduled?</v>
      </c>
      <c r="H41" s="197">
        <v>44518</v>
      </c>
      <c r="I41" s="198" t="s">
        <v>606</v>
      </c>
      <c r="J41" s="199" t="s">
        <v>609</v>
      </c>
      <c r="K41" s="200" t="s">
        <v>610</v>
      </c>
      <c r="L41" s="233">
        <v>44520</v>
      </c>
      <c r="M41" s="234" t="s">
        <v>611</v>
      </c>
      <c r="N41" s="215" t="s">
        <v>612</v>
      </c>
      <c r="O41" s="234" t="s">
        <v>613</v>
      </c>
      <c r="P41" s="216"/>
      <c r="Q41" s="217"/>
      <c r="R41" s="234" t="s">
        <v>186</v>
      </c>
      <c r="S41" s="234"/>
    </row>
    <row r="42" spans="1:19" ht="109.35" x14ac:dyDescent="0.5">
      <c r="A42" s="105"/>
      <c r="B42" s="248"/>
      <c r="C42" s="249" t="s">
        <v>15</v>
      </c>
      <c r="D42" s="250" t="s">
        <v>15</v>
      </c>
      <c r="E42" s="288"/>
      <c r="F42" s="8" t="s">
        <v>15</v>
      </c>
      <c r="G42" s="136" t="str">
        <f>Assessment_DataCollection!G169</f>
        <v xml:space="preserve">How many days is the classroom instruction completed in? </v>
      </c>
      <c r="H42" s="197">
        <v>44518</v>
      </c>
      <c r="I42" s="198" t="s">
        <v>606</v>
      </c>
      <c r="J42" s="199" t="s">
        <v>614</v>
      </c>
      <c r="K42" s="200" t="s">
        <v>615</v>
      </c>
      <c r="L42" s="233">
        <v>44520</v>
      </c>
      <c r="M42" s="234" t="s">
        <v>578</v>
      </c>
      <c r="N42" s="215" t="s">
        <v>616</v>
      </c>
      <c r="O42" s="234" t="s">
        <v>617</v>
      </c>
      <c r="P42" s="216"/>
      <c r="Q42" s="217"/>
      <c r="R42" s="234" t="s">
        <v>207</v>
      </c>
      <c r="S42" s="234"/>
    </row>
    <row r="43" spans="1:19" ht="191.35" x14ac:dyDescent="0.5">
      <c r="A43" s="105" t="str">
        <f>Assessment_DataCollection!A170:G170</f>
        <v>2.1.4.c</v>
      </c>
      <c r="B43" s="248" t="str">
        <f>Assessment_DataCollection!B170</f>
        <v>2.1.4 c. States should establish requirements for driver education which, consists of classroom instruction periods that should not exceed 120 minutes per day</v>
      </c>
      <c r="C43" s="249" t="str">
        <f>Assessment_DataCollection!C170</f>
        <v>No</v>
      </c>
      <c r="D43" s="250" t="str">
        <f>Assessment_DataCollection!D170</f>
        <v>No</v>
      </c>
      <c r="E43" s="288"/>
      <c r="F43" s="8" t="str">
        <f>Assessment_DataCollection!F170</f>
        <v>2.1.4.c</v>
      </c>
      <c r="G43" s="136" t="str">
        <f>Assessment_DataCollection!G170</f>
        <v xml:space="preserve">How long is a classroom instructional period per day? </v>
      </c>
      <c r="H43" s="197">
        <v>44518</v>
      </c>
      <c r="I43" s="198" t="s">
        <v>606</v>
      </c>
      <c r="J43" s="199" t="s">
        <v>618</v>
      </c>
      <c r="K43" s="200" t="s">
        <v>615</v>
      </c>
      <c r="L43" s="233">
        <v>44520</v>
      </c>
      <c r="M43" s="234" t="s">
        <v>619</v>
      </c>
      <c r="N43" s="215" t="s">
        <v>620</v>
      </c>
      <c r="O43" s="234" t="s">
        <v>621</v>
      </c>
      <c r="P43" s="216"/>
      <c r="Q43" s="217"/>
      <c r="R43" s="234" t="s">
        <v>207</v>
      </c>
      <c r="S43" s="234"/>
    </row>
    <row r="44" spans="1:19" ht="27.7" thickBot="1" x14ac:dyDescent="0.55000000000000004">
      <c r="A44" s="105" t="str">
        <f>Assessment_DataCollection!A171:G171</f>
        <v>2.1.4.d</v>
      </c>
      <c r="B44" s="248" t="str">
        <f>Assessment_DataCollection!B171</f>
        <v>2.1.4 d. States should establish requirements for driver education which, consists of behind-the-wheel instruction that:</v>
      </c>
      <c r="C44" s="249" t="s">
        <v>622</v>
      </c>
      <c r="D44" s="250" t="s">
        <v>15</v>
      </c>
      <c r="E44" s="288"/>
      <c r="F44" s="8" t="str">
        <f>Assessment_DataCollection!F171</f>
        <v>2.1.4.d</v>
      </c>
      <c r="G44" s="136" t="s">
        <v>15</v>
      </c>
      <c r="H44" s="197"/>
      <c r="I44" s="198"/>
      <c r="J44" s="199"/>
      <c r="K44" s="200"/>
      <c r="L44" s="233"/>
      <c r="M44" s="234"/>
      <c r="N44" s="215"/>
      <c r="O44" s="234"/>
      <c r="P44" s="216"/>
      <c r="Q44" s="217"/>
      <c r="R44" s="234"/>
      <c r="S44" s="234"/>
    </row>
    <row r="45" spans="1:19" ht="82" x14ac:dyDescent="0.5">
      <c r="A45" s="105"/>
      <c r="B45" s="248" t="str">
        <f>Assessment_DataCollection!B172</f>
        <v>• Has no more than 3 students in the vehicle</v>
      </c>
      <c r="C45" s="251" t="str">
        <f>Assessment_DataCollection!C172</f>
        <v>No</v>
      </c>
      <c r="D45" s="252" t="str">
        <f>Assessment_DataCollection!D172</f>
        <v>No</v>
      </c>
      <c r="E45" s="288"/>
      <c r="F45" s="8" t="s">
        <v>15</v>
      </c>
      <c r="G45" s="136" t="str">
        <f>Assessment_DataCollection!G172</f>
        <v xml:space="preserve">How many students are allowed in the vehicle at once? </v>
      </c>
      <c r="H45" s="197">
        <v>44518</v>
      </c>
      <c r="I45" s="198" t="s">
        <v>600</v>
      </c>
      <c r="J45" s="199" t="s">
        <v>623</v>
      </c>
      <c r="K45" s="200"/>
      <c r="L45" s="233">
        <v>44520</v>
      </c>
      <c r="M45" s="234" t="s">
        <v>624</v>
      </c>
      <c r="N45" s="215"/>
      <c r="O45" s="234"/>
      <c r="P45" s="216"/>
      <c r="Q45" s="217"/>
      <c r="R45" s="234" t="s">
        <v>207</v>
      </c>
      <c r="S45" s="234"/>
    </row>
    <row r="46" spans="1:19" ht="82" x14ac:dyDescent="0.5">
      <c r="A46" s="105"/>
      <c r="B46" s="248" t="str">
        <f>Assessment_DataCollection!B173</f>
        <v>• Ensures that each student drives no more than 90 minutes per day</v>
      </c>
      <c r="C46" s="249" t="str">
        <f>Assessment_DataCollection!C173</f>
        <v>No</v>
      </c>
      <c r="D46" s="250" t="str">
        <f>Assessment_DataCollection!D173</f>
        <v>No</v>
      </c>
      <c r="E46" s="288"/>
      <c r="F46" s="8" t="s">
        <v>15</v>
      </c>
      <c r="G46" s="136" t="str">
        <f>Assessment_DataCollection!G173</f>
        <v>How long does each driver drive?</v>
      </c>
      <c r="H46" s="197">
        <v>44518</v>
      </c>
      <c r="I46" s="198" t="s">
        <v>600</v>
      </c>
      <c r="J46" s="199" t="s">
        <v>625</v>
      </c>
      <c r="K46" s="200" t="s">
        <v>626</v>
      </c>
      <c r="L46" s="233">
        <v>44520</v>
      </c>
      <c r="M46" s="234" t="s">
        <v>595</v>
      </c>
      <c r="N46" s="215"/>
      <c r="O46" s="234"/>
      <c r="P46" s="216"/>
      <c r="Q46" s="217"/>
      <c r="R46" s="234" t="s">
        <v>186</v>
      </c>
      <c r="S46" s="234"/>
    </row>
    <row r="47" spans="1:19" ht="68.349999999999994" x14ac:dyDescent="0.5">
      <c r="A47" s="105"/>
      <c r="B47" s="248" t="str">
        <f>Assessment_DataCollection!B174</f>
        <v>• Is integrated with laboratory driving simulation and/or driving range instruction, if applicable</v>
      </c>
      <c r="C47" s="251" t="str">
        <f>Assessment_DataCollection!C174</f>
        <v>No</v>
      </c>
      <c r="D47" s="252" t="str">
        <f>Assessment_DataCollection!D174</f>
        <v>No</v>
      </c>
      <c r="E47" s="288"/>
      <c r="F47" s="8" t="s">
        <v>15</v>
      </c>
      <c r="G47" s="136" t="str">
        <f>Assessment_DataCollection!G174</f>
        <v>Is behind-the-wheel instruction integrated with laboratory driving simulation and/or driving range instruction?</v>
      </c>
      <c r="H47" s="197">
        <v>44518</v>
      </c>
      <c r="I47" s="330">
        <v>44518</v>
      </c>
      <c r="J47" s="199" t="s">
        <v>627</v>
      </c>
      <c r="K47" s="200"/>
      <c r="L47" s="233">
        <v>44520</v>
      </c>
      <c r="M47" s="234" t="s">
        <v>576</v>
      </c>
      <c r="N47" s="215"/>
      <c r="O47" s="234"/>
      <c r="P47" s="216"/>
      <c r="Q47" s="217"/>
      <c r="R47" s="234"/>
      <c r="S47" s="234"/>
    </row>
    <row r="48" spans="1:19" ht="14.7" thickBot="1" x14ac:dyDescent="0.55000000000000004">
      <c r="A48" s="105"/>
      <c r="B48" s="248" t="str">
        <f>Assessment_DataCollection!B175</f>
        <v>• May be in addition to classroom instruction provided per day</v>
      </c>
      <c r="C48" s="249" t="str">
        <f>Assessment_DataCollection!C175</f>
        <v>Yes</v>
      </c>
      <c r="D48" s="250" t="str">
        <f>Assessment_DataCollection!D175</f>
        <v>Yes</v>
      </c>
      <c r="E48" s="288"/>
      <c r="F48" s="8" t="s">
        <v>15</v>
      </c>
      <c r="G48" s="136" t="s">
        <v>15</v>
      </c>
      <c r="H48" s="197"/>
      <c r="I48" s="198"/>
      <c r="J48" s="199"/>
      <c r="K48" s="200"/>
      <c r="L48" s="233"/>
      <c r="M48" s="234"/>
      <c r="N48" s="215"/>
      <c r="O48" s="234"/>
      <c r="P48" s="216"/>
      <c r="Q48" s="217"/>
      <c r="R48" s="234"/>
      <c r="S48" s="234"/>
    </row>
    <row r="49" spans="1:20" ht="43.35" thickBot="1" x14ac:dyDescent="0.55000000000000004">
      <c r="A49" s="105" t="str">
        <f>Assessment_DataCollection!A176:G176</f>
        <v>2.1.5</v>
      </c>
      <c r="B49" s="243" t="str">
        <f>Assessment_DataCollection!B176</f>
        <v>2.1.5 States shall require each student to receive or obtain an approved driver education textbook or educational materials of equal scope (hardcopy or electronic)</v>
      </c>
      <c r="C49" s="3" t="str">
        <f>Assessment_DataCollection!C176</f>
        <v>Yes</v>
      </c>
      <c r="D49" s="3" t="str">
        <f>Assessment_DataCollection!D176</f>
        <v>Yes</v>
      </c>
      <c r="E49" s="288"/>
      <c r="F49" s="138" t="str">
        <f>Assessment_DataCollection!F176</f>
        <v>2.1.5</v>
      </c>
      <c r="G49" s="243" t="str">
        <f>Assessment_DataCollection!G176</f>
        <v>2.1.5 States shall require each student to receive or obtain an approved driver education textbook or educational materials of equal scope (hardcopy or electronic)</v>
      </c>
      <c r="H49" s="194"/>
      <c r="I49" s="194"/>
      <c r="J49" s="194"/>
      <c r="K49" s="194"/>
      <c r="L49" s="194"/>
      <c r="M49" s="194"/>
      <c r="N49" s="194"/>
      <c r="O49" s="194"/>
      <c r="P49" s="194"/>
      <c r="Q49" s="194"/>
      <c r="R49" s="194"/>
      <c r="S49" s="194"/>
      <c r="T49" s="288"/>
    </row>
    <row r="50" spans="1:20" ht="54.7" x14ac:dyDescent="0.5">
      <c r="A50" s="105"/>
      <c r="B50" s="248"/>
      <c r="C50" s="249" t="s">
        <v>15</v>
      </c>
      <c r="D50" s="250" t="s">
        <v>15</v>
      </c>
      <c r="E50" s="288"/>
      <c r="F50" s="138"/>
      <c r="G50" s="136" t="str">
        <f>Assessment_DataCollection!G177</f>
        <v xml:space="preserve">Do you require a driver education textbook? </v>
      </c>
      <c r="H50" s="197">
        <v>44518</v>
      </c>
      <c r="I50" s="198" t="s">
        <v>600</v>
      </c>
      <c r="J50" s="199" t="s">
        <v>628</v>
      </c>
      <c r="K50" s="200"/>
      <c r="L50" s="233">
        <v>44520</v>
      </c>
      <c r="M50" s="234" t="s">
        <v>578</v>
      </c>
      <c r="N50" s="215" t="s">
        <v>629</v>
      </c>
      <c r="O50" s="234" t="s">
        <v>630</v>
      </c>
      <c r="P50" s="216"/>
      <c r="Q50" s="217"/>
      <c r="R50" s="234" t="s">
        <v>631</v>
      </c>
      <c r="S50" s="234"/>
      <c r="T50" s="132"/>
    </row>
    <row r="51" spans="1:20" ht="14.7" thickBot="1" x14ac:dyDescent="0.55000000000000004">
      <c r="A51" s="105"/>
      <c r="B51" s="248"/>
      <c r="C51" s="249" t="s">
        <v>15</v>
      </c>
      <c r="D51" s="250" t="s">
        <v>15</v>
      </c>
      <c r="E51" s="288"/>
      <c r="F51" s="138"/>
      <c r="G51" s="136" t="str">
        <f>Assessment_DataCollection!G178</f>
        <v xml:space="preserve">If yes, which textbook(s) are approved? </v>
      </c>
      <c r="H51" s="197"/>
      <c r="I51" s="198"/>
      <c r="J51" s="199"/>
      <c r="K51" s="200"/>
      <c r="L51" s="233"/>
      <c r="M51" s="234"/>
      <c r="N51" s="215"/>
      <c r="O51" s="234"/>
      <c r="P51" s="216"/>
      <c r="Q51" s="217"/>
      <c r="R51" s="234"/>
      <c r="S51" s="234"/>
      <c r="T51" s="288"/>
    </row>
    <row r="52" spans="1:20" ht="43.35" thickBot="1" x14ac:dyDescent="0.55000000000000004">
      <c r="A52" s="105" t="str">
        <f>Assessment_DataCollection!A179:G179</f>
        <v>2.1.6</v>
      </c>
      <c r="B52" s="243" t="str">
        <f>Assessment_DataCollection!B179</f>
        <v>2.1.6 States shall require successful completion of an approved end-of-course knowledge and skill assessment examination based on the stated goals and objectives to graduate from the driver education program</v>
      </c>
      <c r="C52" s="3" t="str">
        <f>Assessment_DataCollection!C179</f>
        <v>Yes</v>
      </c>
      <c r="D52" s="3" t="str">
        <f>Assessment_DataCollection!D179</f>
        <v>Yes</v>
      </c>
      <c r="E52" s="288"/>
      <c r="F52" s="138" t="s">
        <v>632</v>
      </c>
      <c r="G52" s="243" t="str">
        <f>Assessment_DataCollection!G179</f>
        <v>2.1.6 States shall require successful completion of an approved end-of-course knowledge and skill assessment examination based on the stated goals and objectives to graduate from the driver education program.</v>
      </c>
      <c r="H52" s="194"/>
      <c r="I52" s="194"/>
      <c r="J52" s="194"/>
      <c r="K52" s="194"/>
      <c r="L52" s="194"/>
      <c r="M52" s="194"/>
      <c r="N52" s="194"/>
      <c r="O52" s="194"/>
      <c r="P52" s="194"/>
      <c r="Q52" s="194"/>
      <c r="R52" s="194"/>
      <c r="S52" s="194"/>
      <c r="T52" s="288"/>
    </row>
    <row r="53" spans="1:20" ht="27.35" x14ac:dyDescent="0.5">
      <c r="A53" s="105"/>
      <c r="B53" s="59" t="s">
        <v>15</v>
      </c>
      <c r="C53" s="71" t="s">
        <v>15</v>
      </c>
      <c r="D53" s="71" t="s">
        <v>15</v>
      </c>
      <c r="E53" s="288" t="s">
        <v>15</v>
      </c>
      <c r="F53" s="8" t="s">
        <v>15</v>
      </c>
      <c r="G53" s="136" t="str">
        <f>Assessment_DataCollection!G180</f>
        <v>Do you require successful completion of an end-of-course knowledge and skill assessment exam?</v>
      </c>
      <c r="H53" s="197">
        <v>44518</v>
      </c>
      <c r="I53" s="198" t="s">
        <v>606</v>
      </c>
      <c r="J53" s="199" t="s">
        <v>633</v>
      </c>
      <c r="K53" s="200" t="s">
        <v>634</v>
      </c>
      <c r="L53" s="233">
        <v>44520</v>
      </c>
      <c r="M53" s="234" t="s">
        <v>576</v>
      </c>
      <c r="N53" s="215"/>
      <c r="O53" s="234"/>
      <c r="P53" s="216"/>
      <c r="Q53" s="217"/>
      <c r="R53" s="234" t="s">
        <v>186</v>
      </c>
      <c r="S53" s="234"/>
      <c r="T53" s="288"/>
    </row>
    <row r="54" spans="1:20" ht="27.35" x14ac:dyDescent="0.5">
      <c r="A54" s="105"/>
      <c r="B54" s="59"/>
      <c r="C54" s="68" t="s">
        <v>15</v>
      </c>
      <c r="D54" s="71" t="s">
        <v>15</v>
      </c>
      <c r="E54" s="288"/>
      <c r="F54" s="8" t="s">
        <v>15</v>
      </c>
      <c r="G54" s="136" t="str">
        <f>Assessment_DataCollection!G181</f>
        <v xml:space="preserve">Who developed the end-of-course knowledge and skill assessment exam? </v>
      </c>
      <c r="H54" s="197">
        <v>44518</v>
      </c>
      <c r="I54" s="198" t="s">
        <v>606</v>
      </c>
      <c r="J54" s="199" t="s">
        <v>635</v>
      </c>
      <c r="K54" s="200" t="s">
        <v>636</v>
      </c>
      <c r="L54" s="233">
        <v>44520</v>
      </c>
      <c r="M54" s="234" t="s">
        <v>576</v>
      </c>
      <c r="N54" s="215"/>
      <c r="O54" s="234"/>
      <c r="P54" s="216"/>
      <c r="Q54" s="217"/>
      <c r="R54" s="234" t="s">
        <v>186</v>
      </c>
      <c r="S54" s="234"/>
      <c r="T54" s="288"/>
    </row>
    <row r="55" spans="1:20" ht="41" x14ac:dyDescent="0.5">
      <c r="A55" s="105"/>
      <c r="B55" s="59"/>
      <c r="C55" s="68" t="s">
        <v>15</v>
      </c>
      <c r="D55" s="71" t="s">
        <v>15</v>
      </c>
      <c r="E55" s="288"/>
      <c r="F55" s="8" t="s">
        <v>15</v>
      </c>
      <c r="G55" s="136" t="str">
        <f>Assessment_DataCollection!G182</f>
        <v xml:space="preserve">How often is the exam reviewed and updated? </v>
      </c>
      <c r="H55" s="197">
        <v>44518</v>
      </c>
      <c r="I55" s="198" t="s">
        <v>606</v>
      </c>
      <c r="J55" s="199" t="s">
        <v>637</v>
      </c>
      <c r="K55" s="200"/>
      <c r="L55" s="233">
        <v>44520</v>
      </c>
      <c r="M55" s="234" t="s">
        <v>578</v>
      </c>
      <c r="N55" s="215" t="s">
        <v>638</v>
      </c>
      <c r="O55" s="234" t="s">
        <v>639</v>
      </c>
      <c r="P55" s="216"/>
      <c r="Q55" s="217" t="s">
        <v>640</v>
      </c>
      <c r="R55" s="234" t="s">
        <v>207</v>
      </c>
      <c r="S55" s="234"/>
      <c r="T55" s="288"/>
    </row>
    <row r="56" spans="1:20" ht="68.349999999999994" x14ac:dyDescent="0.5">
      <c r="A56" s="105"/>
      <c r="B56" s="59"/>
      <c r="C56" s="68" t="s">
        <v>15</v>
      </c>
      <c r="D56" s="71" t="s">
        <v>15</v>
      </c>
      <c r="E56" s="288"/>
      <c r="F56" s="8" t="s">
        <v>15</v>
      </c>
      <c r="G56" s="136" t="str">
        <f>Assessment_DataCollection!G183</f>
        <v>Is the exam only paper or is it electronic?</v>
      </c>
      <c r="H56" s="197">
        <v>44518</v>
      </c>
      <c r="I56" s="198" t="s">
        <v>606</v>
      </c>
      <c r="J56" s="199" t="s">
        <v>641</v>
      </c>
      <c r="K56" s="200"/>
      <c r="L56" s="233">
        <v>44520</v>
      </c>
      <c r="M56" s="234" t="s">
        <v>578</v>
      </c>
      <c r="N56" s="215" t="s">
        <v>642</v>
      </c>
      <c r="O56" s="234" t="s">
        <v>639</v>
      </c>
      <c r="P56" s="216"/>
      <c r="Q56" s="217" t="s">
        <v>640</v>
      </c>
      <c r="R56" s="234" t="s">
        <v>207</v>
      </c>
      <c r="S56" s="234"/>
      <c r="T56" s="132"/>
    </row>
    <row r="57" spans="1:20" ht="109.35" x14ac:dyDescent="0.5">
      <c r="A57" s="105"/>
      <c r="B57" s="59"/>
      <c r="C57" s="68" t="s">
        <v>15</v>
      </c>
      <c r="D57" s="71" t="s">
        <v>15</v>
      </c>
      <c r="E57" s="288"/>
      <c r="F57" s="8" t="s">
        <v>15</v>
      </c>
      <c r="G57" s="136" t="str">
        <f>Assessment_DataCollection!G184</f>
        <v>How are the exam scores recorded?</v>
      </c>
      <c r="H57" s="197">
        <v>44518</v>
      </c>
      <c r="I57" s="198" t="s">
        <v>606</v>
      </c>
      <c r="J57" s="199" t="s">
        <v>643</v>
      </c>
      <c r="K57" s="200" t="s">
        <v>644</v>
      </c>
      <c r="L57" s="233">
        <v>44520</v>
      </c>
      <c r="M57" s="234" t="s">
        <v>645</v>
      </c>
      <c r="N57" s="215" t="s">
        <v>646</v>
      </c>
      <c r="O57" s="234" t="s">
        <v>639</v>
      </c>
      <c r="P57" s="216"/>
      <c r="Q57" s="217" t="s">
        <v>640</v>
      </c>
      <c r="R57" s="234" t="s">
        <v>207</v>
      </c>
      <c r="S57" s="234"/>
      <c r="T57" s="288"/>
    </row>
    <row r="58" spans="1:20" ht="68.349999999999994" x14ac:dyDescent="0.5">
      <c r="A58" s="105"/>
      <c r="B58" s="59"/>
      <c r="C58" s="68" t="s">
        <v>15</v>
      </c>
      <c r="D58" s="71" t="s">
        <v>15</v>
      </c>
      <c r="E58" s="288"/>
      <c r="F58" s="8" t="s">
        <v>15</v>
      </c>
      <c r="G58" s="136" t="str">
        <f>Assessment_DataCollection!G185</f>
        <v>How many times may a student take the test?</v>
      </c>
      <c r="H58" s="197">
        <v>44518</v>
      </c>
      <c r="I58" s="198" t="s">
        <v>606</v>
      </c>
      <c r="J58" s="199" t="s">
        <v>647</v>
      </c>
      <c r="K58" s="200"/>
      <c r="L58" s="233">
        <v>44520</v>
      </c>
      <c r="M58" s="234" t="s">
        <v>578</v>
      </c>
      <c r="N58" s="215" t="s">
        <v>648</v>
      </c>
      <c r="O58" s="234" t="s">
        <v>649</v>
      </c>
      <c r="P58" s="216"/>
      <c r="Q58" s="217" t="s">
        <v>640</v>
      </c>
      <c r="R58" s="234" t="s">
        <v>207</v>
      </c>
      <c r="S58" s="234"/>
      <c r="T58" s="132"/>
    </row>
    <row r="59" spans="1:20" ht="68.349999999999994" x14ac:dyDescent="0.5">
      <c r="A59" s="105"/>
      <c r="B59" s="59"/>
      <c r="C59" s="68" t="s">
        <v>15</v>
      </c>
      <c r="D59" s="71" t="s">
        <v>15</v>
      </c>
      <c r="E59" s="288"/>
      <c r="F59" s="8" t="s">
        <v>15</v>
      </c>
      <c r="G59" s="136" t="str">
        <f>Assessment_DataCollection!G186</f>
        <v>Is the test always the same test questions?</v>
      </c>
      <c r="H59" s="197">
        <v>44518</v>
      </c>
      <c r="I59" s="198" t="s">
        <v>606</v>
      </c>
      <c r="J59" s="199" t="s">
        <v>650</v>
      </c>
      <c r="K59" s="200"/>
      <c r="L59" s="233">
        <v>44520</v>
      </c>
      <c r="M59" s="234" t="s">
        <v>578</v>
      </c>
      <c r="N59" s="215" t="s">
        <v>651</v>
      </c>
      <c r="O59" s="234" t="s">
        <v>639</v>
      </c>
      <c r="P59" s="216"/>
      <c r="Q59" s="217" t="s">
        <v>640</v>
      </c>
      <c r="R59" s="234" t="s">
        <v>207</v>
      </c>
      <c r="S59" s="234"/>
      <c r="T59" s="132"/>
    </row>
    <row r="60" spans="1:20" ht="150.35" x14ac:dyDescent="0.5">
      <c r="A60" s="105"/>
      <c r="B60" s="59"/>
      <c r="C60" s="68" t="s">
        <v>15</v>
      </c>
      <c r="D60" s="71" t="s">
        <v>15</v>
      </c>
      <c r="E60" s="288"/>
      <c r="F60" s="8" t="s">
        <v>15</v>
      </c>
      <c r="G60" s="136" t="str">
        <f>Assessment_DataCollection!G187</f>
        <v>Can the end of course test requirement be waived?</v>
      </c>
      <c r="H60" s="197">
        <v>44518</v>
      </c>
      <c r="I60" s="198" t="s">
        <v>606</v>
      </c>
      <c r="J60" s="199" t="s">
        <v>652</v>
      </c>
      <c r="K60" s="200"/>
      <c r="L60" s="233">
        <v>44520</v>
      </c>
      <c r="M60" s="234" t="s">
        <v>653</v>
      </c>
      <c r="N60" s="215" t="s">
        <v>654</v>
      </c>
      <c r="O60" s="234" t="s">
        <v>655</v>
      </c>
      <c r="P60" s="216"/>
      <c r="Q60" s="337" t="s">
        <v>656</v>
      </c>
      <c r="R60" s="234" t="s">
        <v>186</v>
      </c>
      <c r="S60" s="234"/>
      <c r="T60" s="288"/>
    </row>
    <row r="61" spans="1:20" ht="41" x14ac:dyDescent="0.5">
      <c r="A61" s="105"/>
      <c r="B61" s="59"/>
      <c r="C61" s="68" t="s">
        <v>15</v>
      </c>
      <c r="D61" s="71" t="s">
        <v>15</v>
      </c>
      <c r="E61" s="288"/>
      <c r="F61" s="8" t="s">
        <v>15</v>
      </c>
      <c r="G61" s="136" t="str">
        <f>Assessment_DataCollection!G188</f>
        <v>Is there any re-teaching required between testing attempts?</v>
      </c>
      <c r="H61" s="197">
        <v>44518</v>
      </c>
      <c r="I61" s="198" t="s">
        <v>606</v>
      </c>
      <c r="J61" s="199" t="s">
        <v>652</v>
      </c>
      <c r="K61" s="200"/>
      <c r="L61" s="233">
        <v>44520</v>
      </c>
      <c r="M61" s="234" t="s">
        <v>657</v>
      </c>
      <c r="N61" s="215" t="s">
        <v>658</v>
      </c>
      <c r="O61" s="234" t="s">
        <v>659</v>
      </c>
      <c r="P61" s="216"/>
      <c r="Q61" s="217" t="s">
        <v>660</v>
      </c>
      <c r="R61" s="234" t="s">
        <v>207</v>
      </c>
      <c r="S61" s="234"/>
      <c r="T61" s="288"/>
    </row>
    <row r="62" spans="1:20" ht="57.7" thickBot="1" x14ac:dyDescent="0.55000000000000004">
      <c r="A62" s="105" t="str">
        <f>Assessment_DataCollection!A189:G189</f>
        <v>2.1.7</v>
      </c>
      <c r="B62" s="243" t="str">
        <f>Assessment_DataCollection!B189</f>
        <v>2.1.7 States shall require a course provider to conduct valid post-course evaluations of driver education programs to be completed by the students and/or parent for the purpose of improving the effectiveness of the program</v>
      </c>
      <c r="C62" s="3" t="str">
        <f>Assessment_DataCollection!C189</f>
        <v>No</v>
      </c>
      <c r="D62" s="3" t="str">
        <f>Assessment_DataCollection!D189</f>
        <v>No</v>
      </c>
      <c r="E62" s="288"/>
      <c r="F62" s="137" t="str">
        <f>Assessment_DataCollection!F189</f>
        <v>2.1.7</v>
      </c>
      <c r="G62" s="243" t="str">
        <f>Assessment_DataCollection!G189</f>
        <v>2.1.7 States shall require a course provider to conduct valid post-course evaluations of driver education programs to be completed by the students and/or parent for the purpose of improving the effectiveness of the program</v>
      </c>
      <c r="H62" s="194"/>
      <c r="I62" s="194"/>
      <c r="J62" s="194"/>
      <c r="K62" s="194"/>
      <c r="L62" s="194"/>
      <c r="M62" s="194"/>
      <c r="N62" s="194"/>
      <c r="O62" s="194"/>
      <c r="P62" s="194"/>
      <c r="Q62" s="194"/>
      <c r="R62" s="194"/>
      <c r="S62" s="194"/>
      <c r="T62" s="288"/>
    </row>
    <row r="63" spans="1:20" ht="32.25" customHeight="1" x14ac:dyDescent="0.5">
      <c r="A63" s="105"/>
      <c r="B63" s="59"/>
      <c r="C63" s="68" t="s">
        <v>622</v>
      </c>
      <c r="D63" s="71"/>
      <c r="E63" s="288"/>
      <c r="F63" s="8" t="s">
        <v>15</v>
      </c>
      <c r="G63" s="136" t="str">
        <f>Assessment_DataCollection!G190</f>
        <v xml:space="preserve">Do you require post-course evaluations of driver education programs? If yes, what does the evaluation consist of? </v>
      </c>
      <c r="H63" s="197">
        <v>44518</v>
      </c>
      <c r="I63" s="198" t="s">
        <v>606</v>
      </c>
      <c r="J63" s="199" t="s">
        <v>213</v>
      </c>
      <c r="K63" s="200"/>
      <c r="L63" s="233">
        <v>44520</v>
      </c>
      <c r="M63" s="234" t="s">
        <v>576</v>
      </c>
      <c r="N63" s="215"/>
      <c r="O63" s="234"/>
      <c r="P63" s="216"/>
      <c r="Q63" s="217"/>
      <c r="R63" s="234" t="s">
        <v>207</v>
      </c>
      <c r="S63" s="234"/>
      <c r="T63" s="288"/>
    </row>
    <row r="64" spans="1:20" ht="14.7" thickBot="1" x14ac:dyDescent="0.55000000000000004">
      <c r="A64" s="105"/>
      <c r="B64" s="59"/>
      <c r="C64" s="68" t="s">
        <v>15</v>
      </c>
      <c r="D64" s="71"/>
      <c r="E64" s="288"/>
      <c r="F64" s="8"/>
      <c r="G64" s="136" t="str">
        <f>Assessment_DataCollection!G191</f>
        <v>Who created the post-course evaluations?</v>
      </c>
      <c r="H64" s="197"/>
      <c r="I64" s="198"/>
      <c r="J64" s="199"/>
      <c r="K64" s="200"/>
      <c r="L64" s="233"/>
      <c r="M64" s="234"/>
      <c r="N64" s="215"/>
      <c r="O64" s="234"/>
      <c r="P64" s="216"/>
      <c r="Q64" s="217"/>
      <c r="R64" s="234"/>
      <c r="S64" s="234"/>
      <c r="T64" s="288"/>
    </row>
    <row r="65" spans="1:20" ht="14.7" thickBot="1" x14ac:dyDescent="0.55000000000000004">
      <c r="A65" s="105"/>
      <c r="B65" s="59"/>
      <c r="C65" s="68" t="s">
        <v>15</v>
      </c>
      <c r="D65" s="71"/>
      <c r="E65" s="288"/>
      <c r="F65" s="8"/>
      <c r="G65" s="136" t="str">
        <f>Assessment_DataCollection!G192</f>
        <v>Who reviews the post-course evaluations?</v>
      </c>
      <c r="H65" s="197"/>
      <c r="I65" s="198"/>
      <c r="J65" s="199"/>
      <c r="K65" s="200"/>
      <c r="L65" s="233"/>
      <c r="M65" s="234"/>
      <c r="N65" s="215"/>
      <c r="O65" s="234"/>
      <c r="P65" s="216"/>
      <c r="Q65" s="217"/>
      <c r="R65" s="234"/>
      <c r="S65" s="234"/>
      <c r="T65" s="288"/>
    </row>
    <row r="66" spans="1:20" ht="14.7" thickBot="1" x14ac:dyDescent="0.55000000000000004">
      <c r="A66" s="105"/>
      <c r="B66" s="59"/>
      <c r="C66" s="68" t="s">
        <v>15</v>
      </c>
      <c r="D66" s="71"/>
      <c r="E66" s="288"/>
      <c r="F66" s="8"/>
      <c r="G66" s="136" t="str">
        <f>Assessment_DataCollection!G193</f>
        <v xml:space="preserve">What areas of the evaluation are being measured or evaluated? </v>
      </c>
      <c r="H66" s="197"/>
      <c r="I66" s="198"/>
      <c r="J66" s="199"/>
      <c r="K66" s="200"/>
      <c r="L66" s="233"/>
      <c r="M66" s="234"/>
      <c r="N66" s="215"/>
      <c r="O66" s="234"/>
      <c r="P66" s="216"/>
      <c r="Q66" s="217"/>
      <c r="R66" s="234"/>
      <c r="S66" s="234"/>
      <c r="T66" s="288"/>
    </row>
    <row r="67" spans="1:20" ht="14.7" thickBot="1" x14ac:dyDescent="0.55000000000000004">
      <c r="A67" s="105">
        <f>Assessment_DataCollection!A194:G194</f>
        <v>2.2000000000000002</v>
      </c>
      <c r="B67" s="243" t="str">
        <f>Assessment_DataCollection!B194</f>
        <v>Student Evaluation</v>
      </c>
      <c r="C67" s="3" t="s">
        <v>15</v>
      </c>
      <c r="D67" s="3"/>
      <c r="E67" s="288"/>
      <c r="F67" s="137">
        <f>Assessment_DataCollection!F194</f>
        <v>2.2000000000000002</v>
      </c>
      <c r="G67" s="243" t="str">
        <f>Assessment_DataCollection!G194</f>
        <v>Student Evaluation</v>
      </c>
      <c r="H67" s="194"/>
      <c r="I67" s="194"/>
      <c r="J67" s="194"/>
      <c r="K67" s="194"/>
      <c r="L67" s="194"/>
      <c r="M67" s="194"/>
      <c r="N67" s="194"/>
      <c r="O67" s="194"/>
      <c r="P67" s="194"/>
      <c r="Q67" s="194"/>
      <c r="R67" s="194"/>
      <c r="S67" s="194"/>
      <c r="T67" s="288"/>
    </row>
    <row r="68" spans="1:20" ht="57.7" thickBot="1" x14ac:dyDescent="0.55000000000000004">
      <c r="A68" s="105" t="str">
        <f>Assessment_DataCollection!A195:G195</f>
        <v>2.2.1</v>
      </c>
      <c r="B68" s="243"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C68" s="3" t="str">
        <f>Assessment_DataCollection!C195</f>
        <v>Yes</v>
      </c>
      <c r="D68" s="3" t="str">
        <f>Assessment_DataCollection!D195</f>
        <v>Yes</v>
      </c>
      <c r="E68" s="288"/>
      <c r="F68" s="137" t="str">
        <f>Assessment_DataCollection!F195</f>
        <v>2.2.1</v>
      </c>
      <c r="G68" s="243" t="str">
        <f>Assessment_DataCollection!G195</f>
        <v>2.2.1 States shall ensure that providers and instructors deliver timely and ongoing feedback to students on their progress made in classroom, behind-the-wheel, and any other laboratory phases including remedial instruction during the driver education course.</v>
      </c>
      <c r="H68" s="194"/>
      <c r="I68" s="194"/>
      <c r="J68" s="194"/>
      <c r="K68" s="194"/>
      <c r="L68" s="194"/>
      <c r="M68" s="194"/>
      <c r="N68" s="194"/>
      <c r="O68" s="194"/>
      <c r="P68" s="194"/>
      <c r="Q68" s="194"/>
      <c r="R68" s="194"/>
      <c r="S68" s="194"/>
      <c r="T68" s="288"/>
    </row>
    <row r="69" spans="1:20" ht="32.25" customHeight="1" x14ac:dyDescent="0.5">
      <c r="A69" s="105" t="s">
        <v>15</v>
      </c>
      <c r="B69" s="59"/>
      <c r="C69" s="68"/>
      <c r="D69" s="71"/>
      <c r="E69" s="288"/>
      <c r="F69" s="8"/>
      <c r="G69" s="136" t="str">
        <f>Assessment_DataCollection!G196</f>
        <v xml:space="preserve">How do you ensure that providers and instructors deliver timely and ongoing feedback to students? </v>
      </c>
      <c r="H69" s="197">
        <v>44518</v>
      </c>
      <c r="I69" s="198" t="s">
        <v>606</v>
      </c>
      <c r="J69" s="199" t="s">
        <v>661</v>
      </c>
      <c r="K69" s="200"/>
      <c r="L69" s="233">
        <v>44520</v>
      </c>
      <c r="M69" s="234" t="s">
        <v>576</v>
      </c>
      <c r="N69" s="215"/>
      <c r="O69" s="234"/>
      <c r="P69" s="216"/>
      <c r="Q69" s="217"/>
      <c r="R69" s="234" t="s">
        <v>207</v>
      </c>
      <c r="S69" s="234"/>
      <c r="T69" s="288"/>
    </row>
    <row r="70" spans="1:20" ht="82" x14ac:dyDescent="0.5">
      <c r="A70" s="105" t="str">
        <f>Assessment_DataCollection!A197:G197</f>
        <v>2.2.1.a</v>
      </c>
      <c r="B70" s="59" t="str">
        <f>Assessment_DataCollection!B197</f>
        <v>2.2.1 a. The evaluation and assessment of each student shall be consistent with the concepts, lessons, and course objectives. The methods for evaluation are clearly stated in the course</v>
      </c>
      <c r="C70" s="68" t="str">
        <f>Assessment_DataCollection!C197</f>
        <v>Yes</v>
      </c>
      <c r="D70" s="71" t="str">
        <f>Assessment_DataCollection!D197</f>
        <v>Yes</v>
      </c>
      <c r="E70" s="288"/>
      <c r="F70" s="8" t="str">
        <f>Assessment_DataCollection!F197</f>
        <v>2.2.1.a</v>
      </c>
      <c r="G70" s="136" t="str">
        <f>Assessment_DataCollection!G197</f>
        <v xml:space="preserve">Are there consistent evaluation areas and specific requirements? </v>
      </c>
      <c r="H70" s="197">
        <v>44518</v>
      </c>
      <c r="I70" s="198" t="s">
        <v>606</v>
      </c>
      <c r="J70" s="199" t="s">
        <v>662</v>
      </c>
      <c r="K70" s="200" t="s">
        <v>663</v>
      </c>
      <c r="L70" s="233">
        <v>44520</v>
      </c>
      <c r="M70" s="234" t="s">
        <v>664</v>
      </c>
      <c r="N70" s="215" t="s">
        <v>665</v>
      </c>
      <c r="O70" s="234" t="s">
        <v>666</v>
      </c>
      <c r="P70" s="216"/>
      <c r="Q70" s="217"/>
      <c r="R70" s="234" t="s">
        <v>207</v>
      </c>
      <c r="S70" s="234"/>
      <c r="T70" s="132"/>
    </row>
    <row r="71" spans="1:20" ht="82" x14ac:dyDescent="0.5">
      <c r="A71" s="105" t="s">
        <v>15</v>
      </c>
      <c r="B71" s="59"/>
      <c r="C71" s="68"/>
      <c r="D71" s="71"/>
      <c r="E71" s="288"/>
      <c r="F71" s="8"/>
      <c r="G71" s="136" t="str">
        <f>Assessment_DataCollection!G198</f>
        <v xml:space="preserve">How is the evaluation and assessment of the student consistent with the concepts, lessons and course objectives? </v>
      </c>
      <c r="H71" s="197">
        <v>44518</v>
      </c>
      <c r="I71" s="198" t="s">
        <v>606</v>
      </c>
      <c r="J71" s="199" t="s">
        <v>667</v>
      </c>
      <c r="K71" s="200" t="s">
        <v>668</v>
      </c>
      <c r="L71" s="233">
        <v>44520</v>
      </c>
      <c r="M71" s="234" t="s">
        <v>664</v>
      </c>
      <c r="N71" s="215" t="s">
        <v>669</v>
      </c>
      <c r="O71" s="234" t="s">
        <v>670</v>
      </c>
      <c r="P71" s="216"/>
      <c r="Q71" s="217"/>
      <c r="R71" s="234" t="s">
        <v>207</v>
      </c>
      <c r="S71" s="234"/>
      <c r="T71" s="132"/>
    </row>
    <row r="72" spans="1:20" ht="41" x14ac:dyDescent="0.5">
      <c r="A72" s="105" t="str">
        <f>Assessment_DataCollection!A199:G199</f>
        <v>2.2.1.b</v>
      </c>
      <c r="B72" s="59" t="str">
        <f>Assessment_DataCollection!B199</f>
        <v>2.2.1 b. The evaluation and assessment of each student shall be conducted on an ongoing and varied basis following the teaching of major concepts and at the end of the unit or driving session</v>
      </c>
      <c r="C72" s="68" t="str">
        <f>Assessment_DataCollection!C199</f>
        <v>Yes</v>
      </c>
      <c r="D72" s="71" t="str">
        <f>Assessment_DataCollection!D199</f>
        <v>Yes</v>
      </c>
      <c r="E72" s="288"/>
      <c r="F72" s="8" t="str">
        <f>Assessment_DataCollection!F199</f>
        <v>2.2.1.b</v>
      </c>
      <c r="G72" s="136" t="str">
        <f>Assessment_DataCollection!G199</f>
        <v xml:space="preserve">How is the evaluation and assessment of the student conducted? </v>
      </c>
      <c r="H72" s="197">
        <v>44518</v>
      </c>
      <c r="I72" s="198" t="s">
        <v>606</v>
      </c>
      <c r="J72" s="199" t="s">
        <v>671</v>
      </c>
      <c r="K72" s="200"/>
      <c r="L72" s="233">
        <v>44520</v>
      </c>
      <c r="M72" s="234" t="s">
        <v>578</v>
      </c>
      <c r="N72" s="215" t="s">
        <v>672</v>
      </c>
      <c r="O72" s="234" t="s">
        <v>576</v>
      </c>
      <c r="P72" s="216"/>
      <c r="Q72" s="217"/>
      <c r="R72" s="234" t="s">
        <v>207</v>
      </c>
      <c r="S72" s="234"/>
      <c r="T72" s="132"/>
    </row>
    <row r="73" spans="1:20" ht="49.5" customHeight="1" x14ac:dyDescent="0.5">
      <c r="A73" s="105"/>
      <c r="B73" s="59"/>
      <c r="C73" s="68"/>
      <c r="D73" s="71"/>
      <c r="E73" s="288"/>
      <c r="F73" s="8"/>
      <c r="G73" s="136" t="str">
        <f>Assessment_DataCollection!G200</f>
        <v>Is it on an ongoing and varied basis following the teaching of major concepts and at the end of the unit or driving session?</v>
      </c>
      <c r="H73" s="197">
        <v>44518</v>
      </c>
      <c r="I73" s="198" t="s">
        <v>606</v>
      </c>
      <c r="J73" s="199" t="s">
        <v>673</v>
      </c>
      <c r="K73" s="200"/>
      <c r="L73" s="233">
        <v>44520</v>
      </c>
      <c r="M73" s="234" t="s">
        <v>578</v>
      </c>
      <c r="N73" s="215" t="s">
        <v>672</v>
      </c>
      <c r="O73" s="234" t="s">
        <v>576</v>
      </c>
      <c r="P73" s="216"/>
      <c r="Q73" s="217"/>
      <c r="R73" s="234" t="s">
        <v>207</v>
      </c>
      <c r="S73" s="234"/>
      <c r="T73" s="132"/>
    </row>
    <row r="74" spans="1:20" ht="36.75" customHeight="1" x14ac:dyDescent="0.5">
      <c r="A74" s="105" t="str">
        <f>Assessment_DataCollection!A201:G201</f>
        <v>2.2.1.c</v>
      </c>
      <c r="B74" s="59" t="str">
        <f>Assessment_DataCollection!B201</f>
        <v>2.2.1 c. The evaluation and assessment of each student shall be constructive, informative, and frequently provided</v>
      </c>
      <c r="C74" s="68" t="str">
        <f>Assessment_DataCollection!C201</f>
        <v>Yes</v>
      </c>
      <c r="D74" s="71" t="str">
        <f>Assessment_DataCollection!D201</f>
        <v>Yes</v>
      </c>
      <c r="E74" s="288"/>
      <c r="F74" s="8" t="str">
        <f>Assessment_DataCollection!F201</f>
        <v>2.2.1.c</v>
      </c>
      <c r="G74" s="136" t="str">
        <f>Assessment_DataCollection!G201</f>
        <v>Is the evaluation and assessment of the student constructive, informative, and frequently provided? How would this be evaluated?</v>
      </c>
      <c r="H74" s="197" t="s">
        <v>674</v>
      </c>
      <c r="I74" s="198" t="s">
        <v>606</v>
      </c>
      <c r="J74" s="199" t="s">
        <v>675</v>
      </c>
      <c r="K74" s="200"/>
      <c r="L74" s="233">
        <v>44520</v>
      </c>
      <c r="M74" s="234" t="s">
        <v>578</v>
      </c>
      <c r="N74" s="215" t="s">
        <v>676</v>
      </c>
      <c r="O74" s="234" t="s">
        <v>677</v>
      </c>
      <c r="P74" s="216"/>
      <c r="Q74" s="217"/>
      <c r="R74" s="234" t="s">
        <v>207</v>
      </c>
      <c r="S74" s="234"/>
      <c r="T74" s="132"/>
    </row>
    <row r="75" spans="1:20" ht="54.7" x14ac:dyDescent="0.5">
      <c r="A75" s="105" t="str">
        <f>Assessment_DataCollection!A202:G202</f>
        <v>2.2.1.d</v>
      </c>
      <c r="B75" s="59" t="str">
        <f>Assessment_DataCollection!B202</f>
        <v>2.2.1 d. The evaluation and assessment of each student shall be graded and tracked by the program and/or the instructor</v>
      </c>
      <c r="C75" s="68" t="str">
        <f>Assessment_DataCollection!C202</f>
        <v>Yes</v>
      </c>
      <c r="D75" s="71" t="str">
        <f>Assessment_DataCollection!D202</f>
        <v>Yes</v>
      </c>
      <c r="E75" s="288"/>
      <c r="F75" s="8" t="str">
        <f>Assessment_DataCollection!F202</f>
        <v>2.2.1.d</v>
      </c>
      <c r="G75" s="136" t="str">
        <f>Assessment_DataCollection!G202</f>
        <v>Is the evaluation and assessment of the student graded and tracked by the program and/or the instructor? If yes, what records should be kept and for how long?</v>
      </c>
      <c r="H75" s="197">
        <v>44518</v>
      </c>
      <c r="I75" s="198" t="s">
        <v>606</v>
      </c>
      <c r="J75" s="199" t="s">
        <v>678</v>
      </c>
      <c r="K75" s="200" t="s">
        <v>679</v>
      </c>
      <c r="L75" s="233">
        <v>44520</v>
      </c>
      <c r="M75" s="234" t="s">
        <v>680</v>
      </c>
      <c r="N75" s="215" t="s">
        <v>681</v>
      </c>
      <c r="O75" s="234" t="s">
        <v>682</v>
      </c>
      <c r="P75" s="216"/>
      <c r="Q75" s="217" t="s">
        <v>683</v>
      </c>
      <c r="R75" s="234" t="s">
        <v>186</v>
      </c>
      <c r="S75" s="234"/>
      <c r="T75" s="132"/>
    </row>
    <row r="76" spans="1:20" ht="46.5" customHeight="1" x14ac:dyDescent="0.5">
      <c r="A76" s="105"/>
      <c r="B76" s="59"/>
      <c r="C76" s="68"/>
      <c r="D76" s="71"/>
      <c r="E76" s="288"/>
      <c r="F76" s="8"/>
      <c r="G76" s="136" t="str">
        <f>Assessment_DataCollection!G203</f>
        <v>Where are the records kept?</v>
      </c>
      <c r="H76" s="197">
        <v>44518</v>
      </c>
      <c r="I76" s="198" t="s">
        <v>606</v>
      </c>
      <c r="J76" s="199" t="s">
        <v>684</v>
      </c>
      <c r="K76" s="200" t="s">
        <v>679</v>
      </c>
      <c r="L76" s="233">
        <v>44520</v>
      </c>
      <c r="M76" s="234" t="s">
        <v>576</v>
      </c>
      <c r="N76" s="215"/>
      <c r="O76" s="234"/>
      <c r="P76" s="216"/>
      <c r="Q76" s="217"/>
      <c r="R76" s="234" t="s">
        <v>186</v>
      </c>
      <c r="S76" s="234"/>
      <c r="T76" s="288"/>
    </row>
    <row r="77" spans="1:20" ht="67.5" customHeight="1" x14ac:dyDescent="0.5">
      <c r="A77" s="105"/>
      <c r="B77" s="59"/>
      <c r="C77" s="68"/>
      <c r="D77" s="71"/>
      <c r="E77" s="288"/>
      <c r="F77" s="8"/>
      <c r="G77" s="136" t="str">
        <f>Assessment_DataCollection!G204</f>
        <v>How are the records used?</v>
      </c>
      <c r="H77" s="197">
        <v>44518</v>
      </c>
      <c r="I77" s="198" t="s">
        <v>685</v>
      </c>
      <c r="J77" s="199" t="s">
        <v>686</v>
      </c>
      <c r="K77" s="200" t="s">
        <v>687</v>
      </c>
      <c r="L77" s="233">
        <v>44520</v>
      </c>
      <c r="M77" s="234" t="s">
        <v>688</v>
      </c>
      <c r="N77" s="215" t="s">
        <v>689</v>
      </c>
      <c r="O77" s="234" t="s">
        <v>690</v>
      </c>
      <c r="P77" s="216"/>
      <c r="Q77" s="217" t="s">
        <v>691</v>
      </c>
      <c r="R77" s="234" t="s">
        <v>207</v>
      </c>
      <c r="S77" s="234"/>
      <c r="T77" s="288"/>
    </row>
    <row r="78" spans="1:20" ht="51" customHeight="1" thickBot="1" x14ac:dyDescent="0.55000000000000004">
      <c r="A78" s="105" t="str">
        <f>Assessment_DataCollection!A205:G205</f>
        <v>2.2.2</v>
      </c>
      <c r="B78" s="243" t="str">
        <f>Assessment_DataCollection!B205</f>
        <v>2.2.2 States shall require on-going classroom, and behind-the-wheel evaluations, at a minimum,through</v>
      </c>
      <c r="C78" s="3"/>
      <c r="D78" s="3"/>
      <c r="E78" s="288"/>
      <c r="F78" s="137" t="str">
        <f>Assessment_DataCollection!F205</f>
        <v>2.2.2</v>
      </c>
      <c r="G78" s="243" t="str">
        <f>Assessment_DataCollection!G205</f>
        <v>2.2.2 States shall require on-going classroom, and behind-the-wheel evaluations, at a minimum,through</v>
      </c>
      <c r="H78" s="194"/>
      <c r="I78" s="194"/>
      <c r="J78" s="194"/>
      <c r="K78" s="194"/>
      <c r="L78" s="194"/>
      <c r="M78" s="194"/>
      <c r="N78" s="194"/>
      <c r="O78" s="194"/>
      <c r="P78" s="194"/>
      <c r="Q78" s="194"/>
      <c r="R78" s="194"/>
      <c r="S78" s="194"/>
      <c r="T78" s="288"/>
    </row>
    <row r="79" spans="1:20" ht="95.7" x14ac:dyDescent="0.5">
      <c r="A79" s="105"/>
      <c r="B79" s="59"/>
      <c r="C79" s="68"/>
      <c r="D79" s="71"/>
      <c r="E79" s="288"/>
      <c r="F79" s="8"/>
      <c r="G79" s="136" t="str">
        <f>Assessment_DataCollection!G206</f>
        <v xml:space="preserve">Are on-going classroom and behind-the-wheel evaluations required? </v>
      </c>
      <c r="H79" s="197">
        <v>44518</v>
      </c>
      <c r="I79" s="198" t="s">
        <v>606</v>
      </c>
      <c r="J79" s="199" t="s">
        <v>422</v>
      </c>
      <c r="K79" s="200" t="s">
        <v>692</v>
      </c>
      <c r="L79" s="233">
        <v>44520</v>
      </c>
      <c r="M79" s="234" t="s">
        <v>693</v>
      </c>
      <c r="N79" s="215" t="s">
        <v>694</v>
      </c>
      <c r="O79" s="234" t="s">
        <v>695</v>
      </c>
      <c r="P79" s="216"/>
      <c r="Q79" s="217"/>
      <c r="R79" s="234" t="s">
        <v>631</v>
      </c>
      <c r="S79" s="234"/>
      <c r="T79" s="288"/>
    </row>
    <row r="80" spans="1:20" ht="54.7" x14ac:dyDescent="0.5">
      <c r="A80" s="105"/>
      <c r="B80" s="59"/>
      <c r="C80" s="68"/>
      <c r="D80" s="71"/>
      <c r="E80" s="288"/>
      <c r="F80" s="8"/>
      <c r="G80" s="136" t="str">
        <f>Assessment_DataCollection!G207</f>
        <v xml:space="preserve">If yes, how do you require these evaluations? </v>
      </c>
      <c r="H80" s="197"/>
      <c r="I80" s="198"/>
      <c r="J80" s="199"/>
      <c r="K80" s="200"/>
      <c r="L80" s="233"/>
      <c r="M80" s="234" t="s">
        <v>578</v>
      </c>
      <c r="N80" s="215" t="s">
        <v>696</v>
      </c>
      <c r="O80" s="234" t="s">
        <v>576</v>
      </c>
      <c r="P80" s="216"/>
      <c r="Q80" s="217"/>
      <c r="R80" s="234"/>
      <c r="S80" s="234"/>
      <c r="T80" s="132"/>
    </row>
    <row r="81" spans="1:19" ht="14.7" thickBot="1" x14ac:dyDescent="0.55000000000000004">
      <c r="A81" s="105" t="str">
        <f>Assessment_DataCollection!A208:G208</f>
        <v>2.2.2.a</v>
      </c>
      <c r="B81" s="59" t="str">
        <f>Assessment_DataCollection!B208</f>
        <v>2.2.2 a. Evaluation of homework assignments</v>
      </c>
      <c r="C81" s="68" t="str">
        <f>Assessment_DataCollection!C208</f>
        <v>No</v>
      </c>
      <c r="D81" s="71" t="str">
        <f>Assessment_DataCollection!D208</f>
        <v>No</v>
      </c>
      <c r="E81" s="288"/>
      <c r="F81" s="8"/>
      <c r="G81" s="136"/>
      <c r="H81" s="197"/>
      <c r="I81" s="198"/>
      <c r="J81" s="199"/>
      <c r="K81" s="200"/>
      <c r="L81" s="233"/>
      <c r="M81" s="234"/>
      <c r="N81" s="215"/>
      <c r="O81" s="234"/>
      <c r="P81" s="216"/>
      <c r="Q81" s="217"/>
      <c r="R81" s="234"/>
      <c r="S81" s="234"/>
    </row>
    <row r="82" spans="1:19" ht="14.7" thickBot="1" x14ac:dyDescent="0.55000000000000004">
      <c r="A82" s="105" t="str">
        <f>Assessment_DataCollection!A209:G209</f>
        <v>2.2.2.b</v>
      </c>
      <c r="B82" s="59" t="str">
        <f>Assessment_DataCollection!B209</f>
        <v>2.2.2 b. Worksheets</v>
      </c>
      <c r="C82" s="68" t="str">
        <f>Assessment_DataCollection!C209</f>
        <v>No</v>
      </c>
      <c r="D82" s="71" t="str">
        <f>Assessment_DataCollection!D209</f>
        <v>No</v>
      </c>
      <c r="E82" s="288"/>
      <c r="F82" s="8"/>
      <c r="G82" s="136"/>
      <c r="H82" s="197"/>
      <c r="I82" s="198"/>
      <c r="J82" s="199"/>
      <c r="K82" s="200"/>
      <c r="L82" s="233"/>
      <c r="M82" s="234"/>
      <c r="N82" s="215"/>
      <c r="O82" s="234"/>
      <c r="P82" s="216"/>
      <c r="Q82" s="217"/>
      <c r="R82" s="234"/>
      <c r="S82" s="234"/>
    </row>
    <row r="83" spans="1:19" ht="14.7" thickBot="1" x14ac:dyDescent="0.55000000000000004">
      <c r="A83" s="105" t="str">
        <f>Assessment_DataCollection!A210:G210</f>
        <v>2.2.2.c</v>
      </c>
      <c r="B83" s="59" t="str">
        <f>Assessment_DataCollection!B210</f>
        <v>2.2.2 c. Reports</v>
      </c>
      <c r="C83" s="68" t="str">
        <f>Assessment_DataCollection!C210</f>
        <v>No</v>
      </c>
      <c r="D83" s="71" t="str">
        <f>Assessment_DataCollection!D210</f>
        <v>No</v>
      </c>
      <c r="E83" s="288"/>
      <c r="F83" s="8"/>
      <c r="G83" s="136"/>
      <c r="H83" s="197"/>
      <c r="I83" s="198"/>
      <c r="J83" s="199"/>
      <c r="K83" s="200"/>
      <c r="L83" s="233"/>
      <c r="M83" s="234"/>
      <c r="N83" s="215"/>
      <c r="O83" s="234"/>
      <c r="P83" s="216"/>
      <c r="Q83" s="217"/>
      <c r="R83" s="234"/>
      <c r="S83" s="234"/>
    </row>
    <row r="84" spans="1:19" ht="14.7" thickBot="1" x14ac:dyDescent="0.55000000000000004">
      <c r="A84" s="105" t="str">
        <f>Assessment_DataCollection!A211:G211</f>
        <v>2.2.2.d</v>
      </c>
      <c r="B84" s="59" t="str">
        <f>Assessment_DataCollection!B211</f>
        <v>2.2.2 d. Verbal feedback</v>
      </c>
      <c r="C84" s="68" t="str">
        <f>Assessment_DataCollection!C211</f>
        <v>No</v>
      </c>
      <c r="D84" s="71" t="str">
        <f>Assessment_DataCollection!D211</f>
        <v>No</v>
      </c>
      <c r="E84" s="288"/>
      <c r="F84" s="8"/>
      <c r="G84" s="136"/>
      <c r="H84" s="197"/>
      <c r="I84" s="198"/>
      <c r="J84" s="199"/>
      <c r="K84" s="200"/>
      <c r="L84" s="233"/>
      <c r="M84" s="234"/>
      <c r="N84" s="215"/>
      <c r="O84" s="234"/>
      <c r="P84" s="216"/>
      <c r="Q84" s="217"/>
      <c r="R84" s="234"/>
      <c r="S84" s="234"/>
    </row>
    <row r="85" spans="1:19" ht="14.7" thickBot="1" x14ac:dyDescent="0.55000000000000004">
      <c r="A85" s="105" t="str">
        <f>Assessment_DataCollection!A212:G212</f>
        <v>2.2.2.e</v>
      </c>
      <c r="B85" s="59" t="str">
        <f>Assessment_DataCollection!B212</f>
        <v>2.2.2 e. Role-playing activities or demonstrations</v>
      </c>
      <c r="C85" s="68" t="str">
        <f>Assessment_DataCollection!C212</f>
        <v>No</v>
      </c>
      <c r="D85" s="71" t="str">
        <f>Assessment_DataCollection!D212</f>
        <v>No</v>
      </c>
      <c r="E85" s="288"/>
      <c r="F85" s="8"/>
      <c r="G85" s="136"/>
      <c r="H85" s="197"/>
      <c r="I85" s="198"/>
      <c r="J85" s="199"/>
      <c r="K85" s="200"/>
      <c r="L85" s="233"/>
      <c r="M85" s="234"/>
      <c r="N85" s="215"/>
      <c r="O85" s="234"/>
      <c r="P85" s="216"/>
      <c r="Q85" s="217"/>
      <c r="R85" s="234"/>
      <c r="S85" s="234"/>
    </row>
    <row r="86" spans="1:19" ht="14.7" thickBot="1" x14ac:dyDescent="0.55000000000000004">
      <c r="A86" s="105" t="str">
        <f>Assessment_DataCollection!A213:G213</f>
        <v>2.2.2.f</v>
      </c>
      <c r="B86" s="59" t="str">
        <f>Assessment_DataCollection!B213</f>
        <v>2.2.2 f. End-of-unit tests</v>
      </c>
      <c r="C86" s="68" t="str">
        <f>Assessment_DataCollection!C213</f>
        <v>Yes</v>
      </c>
      <c r="D86" s="71" t="str">
        <f>Assessment_DataCollection!D213</f>
        <v>Yes</v>
      </c>
      <c r="E86" s="288"/>
      <c r="F86" s="8"/>
      <c r="G86" s="136"/>
      <c r="H86" s="197"/>
      <c r="I86" s="198"/>
      <c r="J86" s="199"/>
      <c r="K86" s="200"/>
      <c r="L86" s="233"/>
      <c r="M86" s="234"/>
      <c r="N86" s="215"/>
      <c r="O86" s="234"/>
      <c r="P86" s="216"/>
      <c r="Q86" s="217"/>
      <c r="R86" s="234"/>
      <c r="S86" s="234"/>
    </row>
    <row r="87" spans="1:19" ht="14.7" thickBot="1" x14ac:dyDescent="0.55000000000000004">
      <c r="A87" s="105">
        <f>Assessment_DataCollection!A214:G214</f>
        <v>2.2999999999999998</v>
      </c>
      <c r="B87" s="243" t="str">
        <f>Assessment_DataCollection!B214</f>
        <v>Delivery Methods</v>
      </c>
      <c r="C87" s="3"/>
      <c r="D87" s="3"/>
      <c r="E87" s="288"/>
      <c r="F87" s="8">
        <f>Assessment_DataCollection!F214</f>
        <v>2.2999999999999998</v>
      </c>
      <c r="G87" s="243" t="str">
        <f>Assessment_DataCollection!G214</f>
        <v>Delivery Methods</v>
      </c>
      <c r="H87" s="194"/>
      <c r="I87" s="194"/>
      <c r="J87" s="194"/>
      <c r="K87" s="194"/>
      <c r="L87" s="194"/>
      <c r="M87" s="194"/>
      <c r="N87" s="194"/>
      <c r="O87" s="194"/>
      <c r="P87" s="194"/>
      <c r="Q87" s="194"/>
      <c r="R87" s="194"/>
      <c r="S87" s="194"/>
    </row>
    <row r="88" spans="1:19" ht="27.75" customHeight="1" thickBot="1" x14ac:dyDescent="0.55000000000000004">
      <c r="A88" s="105" t="str">
        <f>Assessment_DataCollection!A215:G215</f>
        <v>2.3.1</v>
      </c>
      <c r="B88" s="243" t="str">
        <f>Assessment_DataCollection!B215</f>
        <v>2.3.1 States shall limit the number of students per class based on State student/teacher ratios for the classroom phase of driver education</v>
      </c>
      <c r="C88" s="3" t="str">
        <f>Assessment_DataCollection!C215</f>
        <v>Yes</v>
      </c>
      <c r="D88" s="3" t="str">
        <f>Assessment_DataCollection!D215</f>
        <v>Yes</v>
      </c>
      <c r="E88" s="288"/>
      <c r="F88" s="8" t="str">
        <f>Assessment_DataCollection!F215</f>
        <v>2.3.1</v>
      </c>
      <c r="G88" s="243" t="s">
        <v>697</v>
      </c>
      <c r="H88" s="194"/>
      <c r="I88" s="194"/>
      <c r="J88" s="194"/>
      <c r="K88" s="194"/>
      <c r="L88" s="194"/>
      <c r="M88" s="194"/>
      <c r="N88" s="194"/>
      <c r="O88" s="194"/>
      <c r="P88" s="194"/>
      <c r="Q88" s="194"/>
      <c r="R88" s="194"/>
      <c r="S88" s="194"/>
    </row>
    <row r="89" spans="1:19" ht="34.5" customHeight="1" thickBot="1" x14ac:dyDescent="0.55000000000000004">
      <c r="A89" s="105"/>
      <c r="B89" s="59"/>
      <c r="C89" s="68"/>
      <c r="D89" s="71"/>
      <c r="E89" s="288"/>
      <c r="F89" s="8"/>
      <c r="G89" s="136" t="str">
        <f>Assessment_DataCollection!G216</f>
        <v xml:space="preserve">What is your state’s student/teacher ratio for the classroom phase of driver education?  </v>
      </c>
      <c r="H89" s="197">
        <v>44518</v>
      </c>
      <c r="I89" s="198" t="s">
        <v>606</v>
      </c>
      <c r="J89" s="199" t="s">
        <v>698</v>
      </c>
      <c r="K89" s="200" t="s">
        <v>699</v>
      </c>
      <c r="L89" s="233">
        <v>44520</v>
      </c>
      <c r="M89" s="234" t="s">
        <v>576</v>
      </c>
      <c r="N89" s="215"/>
      <c r="O89" s="234"/>
      <c r="P89" s="216"/>
      <c r="Q89" s="217"/>
      <c r="R89" s="234" t="s">
        <v>186</v>
      </c>
      <c r="S89" s="234"/>
    </row>
    <row r="90" spans="1:19" ht="27.35" x14ac:dyDescent="0.5">
      <c r="A90" s="105"/>
      <c r="B90" s="59"/>
      <c r="C90" s="68"/>
      <c r="D90" s="71"/>
      <c r="E90" s="288"/>
      <c r="F90" s="8"/>
      <c r="G90" s="136" t="str">
        <f>Assessment_DataCollection!G217</f>
        <v>Does the state limit the number of students per class?</v>
      </c>
      <c r="H90" s="197">
        <v>44518</v>
      </c>
      <c r="I90" s="198" t="s">
        <v>700</v>
      </c>
      <c r="J90" s="199" t="s">
        <v>701</v>
      </c>
      <c r="K90" s="200" t="s">
        <v>702</v>
      </c>
      <c r="L90" s="233">
        <v>44520</v>
      </c>
      <c r="M90" s="234" t="s">
        <v>576</v>
      </c>
      <c r="N90" s="215"/>
      <c r="O90" s="234"/>
      <c r="P90" s="216"/>
      <c r="Q90" s="217"/>
      <c r="R90" s="234" t="s">
        <v>186</v>
      </c>
      <c r="S90" s="234"/>
    </row>
    <row r="91" spans="1:19" ht="29" thickBot="1" x14ac:dyDescent="0.55000000000000004">
      <c r="A91" s="105" t="str">
        <f>Assessment_DataCollection!A218:G218</f>
        <v>2.3.2</v>
      </c>
      <c r="B91" s="243" t="str">
        <f>Assessment_DataCollection!B218</f>
        <v>2.3.2 States shall require providers to make available seating and writing space for each student</v>
      </c>
      <c r="C91" s="3" t="str">
        <f>Assessment_DataCollection!C218</f>
        <v>Yes</v>
      </c>
      <c r="D91" s="3" t="str">
        <f>Assessment_DataCollection!D218</f>
        <v>Yes</v>
      </c>
      <c r="E91" s="288"/>
      <c r="F91" s="8" t="str">
        <f>Assessment_DataCollection!F218</f>
        <v>2.3.2</v>
      </c>
      <c r="G91" s="243" t="str">
        <f>Assessment_DataCollection!G218</f>
        <v>2.3.2 States shall require providers to make available seating and writing space for each student</v>
      </c>
      <c r="H91" s="194"/>
      <c r="I91" s="194"/>
      <c r="J91" s="194"/>
      <c r="K91" s="194"/>
      <c r="L91" s="194"/>
      <c r="M91" s="194"/>
      <c r="N91" s="194"/>
      <c r="O91" s="194"/>
      <c r="P91" s="194"/>
      <c r="Q91" s="194"/>
      <c r="R91" s="194"/>
      <c r="S91" s="194"/>
    </row>
    <row r="92" spans="1:19" x14ac:dyDescent="0.5">
      <c r="A92" s="105"/>
      <c r="B92" s="59"/>
      <c r="C92" s="68"/>
      <c r="D92" s="71"/>
      <c r="E92" s="288"/>
      <c r="F92" s="8"/>
      <c r="G92" s="136" t="str">
        <f>Assessment_DataCollection!G219</f>
        <v xml:space="preserve">Are seating and writing space for each student made available? </v>
      </c>
      <c r="H92" s="197">
        <v>44518</v>
      </c>
      <c r="I92" s="198" t="s">
        <v>700</v>
      </c>
      <c r="J92" s="199" t="s">
        <v>422</v>
      </c>
      <c r="K92" s="200" t="s">
        <v>703</v>
      </c>
      <c r="L92" s="233">
        <v>44520</v>
      </c>
      <c r="M92" s="234" t="s">
        <v>576</v>
      </c>
      <c r="N92" s="215"/>
      <c r="O92" s="234"/>
      <c r="P92" s="216"/>
      <c r="Q92" s="217"/>
      <c r="R92" s="234" t="s">
        <v>186</v>
      </c>
      <c r="S92" s="234"/>
    </row>
    <row r="93" spans="1:19" ht="68.349999999999994" x14ac:dyDescent="0.5">
      <c r="A93" s="105"/>
      <c r="B93" s="59"/>
      <c r="C93" s="68"/>
      <c r="D93" s="71"/>
      <c r="E93" s="288"/>
      <c r="F93" s="8"/>
      <c r="G93" s="136" t="str">
        <f>Assessment_DataCollection!G220</f>
        <v xml:space="preserve">What is made available? </v>
      </c>
      <c r="H93" s="197">
        <v>44518</v>
      </c>
      <c r="I93" s="198" t="s">
        <v>700</v>
      </c>
      <c r="J93" s="199" t="s">
        <v>704</v>
      </c>
      <c r="K93" s="200" t="s">
        <v>705</v>
      </c>
      <c r="L93" s="233">
        <v>44520</v>
      </c>
      <c r="M93" s="234" t="s">
        <v>576</v>
      </c>
      <c r="N93" s="215"/>
      <c r="O93" s="234"/>
      <c r="P93" s="216"/>
      <c r="Q93" s="217"/>
      <c r="R93" s="234" t="s">
        <v>186</v>
      </c>
      <c r="S93" s="234"/>
    </row>
    <row r="94" spans="1:19" ht="29" thickBot="1" x14ac:dyDescent="0.55000000000000004">
      <c r="A94" s="105" t="str">
        <f>Assessment_DataCollection!A221:G221</f>
        <v>2.3.3</v>
      </c>
      <c r="B94" s="243" t="str">
        <f>Assessment_DataCollection!B221</f>
        <v>2.3.3 States shall stipulate that an instructor can only teach one classroom at a time</v>
      </c>
      <c r="C94" s="3" t="str">
        <f>Assessment_DataCollection!C221</f>
        <v>Yes</v>
      </c>
      <c r="D94" s="3" t="str">
        <f>Assessment_DataCollection!D221</f>
        <v>Yes</v>
      </c>
      <c r="E94" s="288"/>
      <c r="F94" s="8" t="str">
        <f>Assessment_DataCollection!F221</f>
        <v>2.3.3</v>
      </c>
      <c r="G94" s="243" t="str">
        <f>Assessment_DataCollection!G221</f>
        <v>2.3.3 States shall stipulate that an instructor can only teach one classroom at a time</v>
      </c>
      <c r="H94" s="194"/>
      <c r="I94" s="194"/>
      <c r="J94" s="194"/>
      <c r="K94" s="194"/>
      <c r="L94" s="194"/>
      <c r="M94" s="194"/>
      <c r="N94" s="194"/>
      <c r="O94" s="194"/>
      <c r="P94" s="194"/>
      <c r="Q94" s="194"/>
      <c r="R94" s="194"/>
      <c r="S94" s="194"/>
    </row>
    <row r="95" spans="1:19" ht="150.35" x14ac:dyDescent="0.5">
      <c r="A95" s="105"/>
      <c r="B95" s="59"/>
      <c r="C95" s="68"/>
      <c r="D95" s="71"/>
      <c r="E95" s="288"/>
      <c r="F95" s="8"/>
      <c r="G95" s="136" t="str">
        <f>Assessment_DataCollection!G222</f>
        <v xml:space="preserve">Is it stipulated that an instructor can only teach one classroom at a time? </v>
      </c>
      <c r="H95" s="197">
        <v>44518</v>
      </c>
      <c r="I95" s="198" t="s">
        <v>700</v>
      </c>
      <c r="J95" s="199" t="s">
        <v>422</v>
      </c>
      <c r="K95" s="200"/>
      <c r="L95" s="233">
        <v>44520</v>
      </c>
      <c r="M95" s="234" t="s">
        <v>578</v>
      </c>
      <c r="N95" s="215" t="s">
        <v>706</v>
      </c>
      <c r="O95" s="234" t="s">
        <v>707</v>
      </c>
      <c r="P95" s="216"/>
      <c r="Q95" s="217" t="s">
        <v>708</v>
      </c>
      <c r="R95" s="234" t="s">
        <v>631</v>
      </c>
      <c r="S95" s="234"/>
    </row>
    <row r="96" spans="1:19" ht="27.35" x14ac:dyDescent="0.5">
      <c r="A96" s="105"/>
      <c r="B96" s="59"/>
      <c r="C96" s="68"/>
      <c r="D96" s="71"/>
      <c r="E96" s="288"/>
      <c r="F96" s="8"/>
      <c r="G96" s="136" t="str">
        <f>Assessment_DataCollection!G223</f>
        <v>Where and what is the policy prohibiting instructors from teaching more than one classroom at a time?</v>
      </c>
      <c r="H96" s="197"/>
      <c r="I96" s="198"/>
      <c r="J96" s="199"/>
      <c r="K96" s="200"/>
      <c r="L96" s="233">
        <v>44520</v>
      </c>
      <c r="M96" s="234" t="s">
        <v>578</v>
      </c>
      <c r="N96" s="215"/>
      <c r="O96" s="234" t="s">
        <v>709</v>
      </c>
      <c r="P96" s="216"/>
      <c r="Q96" s="217" t="s">
        <v>708</v>
      </c>
      <c r="R96" s="234"/>
      <c r="S96" s="234"/>
    </row>
    <row r="97" spans="1:20" ht="43.35" thickBot="1" x14ac:dyDescent="0.55000000000000004">
      <c r="A97" s="105" t="str">
        <f>Assessment_DataCollection!A224:G224</f>
        <v>2.3.4</v>
      </c>
      <c r="B97" s="243" t="str">
        <f>Assessment_DataCollection!B224</f>
        <v>2.3.4 States shall require training vehicles for driver education behind-the-wheel and driving range instruction that meets State standards for the safety of students and instructors</v>
      </c>
      <c r="C97" s="3" t="str">
        <f>Assessment_DataCollection!C224</f>
        <v>Yes</v>
      </c>
      <c r="D97" s="3" t="str">
        <f>Assessment_DataCollection!D224</f>
        <v>Yes</v>
      </c>
      <c r="E97" s="288"/>
      <c r="F97" s="8" t="str">
        <f>Assessment_DataCollection!F224</f>
        <v>2.3.4</v>
      </c>
      <c r="G97" s="243" t="str">
        <f>Assessment_DataCollection!G224</f>
        <v>2.3.4 a. Shall be in safe mechanical condition and equipped with:</v>
      </c>
      <c r="H97" s="194"/>
      <c r="I97" s="194"/>
      <c r="J97" s="194"/>
      <c r="K97" s="194"/>
      <c r="L97" s="194"/>
      <c r="M97" s="194"/>
      <c r="N97" s="194"/>
      <c r="O97" s="194"/>
      <c r="P97" s="194"/>
      <c r="Q97" s="194"/>
      <c r="R97" s="194"/>
      <c r="S97" s="194"/>
      <c r="T97" s="288"/>
    </row>
    <row r="98" spans="1:20" ht="37.5" customHeight="1" x14ac:dyDescent="0.5">
      <c r="A98" s="105"/>
      <c r="B98" s="59"/>
      <c r="C98" s="68"/>
      <c r="D98" s="71"/>
      <c r="E98" s="288"/>
      <c r="F98" s="8"/>
      <c r="G98" s="136" t="str">
        <f>Assessment_DataCollection!G225</f>
        <v xml:space="preserve">Do you have standards for training vehicles for driver education? </v>
      </c>
      <c r="H98" s="197">
        <v>44518</v>
      </c>
      <c r="I98" s="198" t="s">
        <v>700</v>
      </c>
      <c r="J98" s="199" t="s">
        <v>302</v>
      </c>
      <c r="K98" s="200" t="s">
        <v>710</v>
      </c>
      <c r="L98" s="233">
        <v>44520</v>
      </c>
      <c r="M98" s="234" t="s">
        <v>576</v>
      </c>
      <c r="N98" s="215"/>
      <c r="O98" s="234"/>
      <c r="P98" s="216"/>
      <c r="Q98" s="217"/>
      <c r="R98" s="234" t="s">
        <v>186</v>
      </c>
      <c r="S98" s="234"/>
      <c r="T98" s="288"/>
    </row>
    <row r="99" spans="1:20" ht="24" customHeight="1" x14ac:dyDescent="0.5">
      <c r="A99" s="105"/>
      <c r="B99" s="59"/>
      <c r="C99" s="68"/>
      <c r="D99" s="71"/>
      <c r="E99" s="288"/>
      <c r="F99" s="8"/>
      <c r="G99" s="136" t="str">
        <f>Assessment_DataCollection!G226</f>
        <v>If yes, what standards do you have?</v>
      </c>
      <c r="H99" s="197"/>
      <c r="I99" s="198"/>
      <c r="J99" s="199"/>
      <c r="K99" s="200"/>
      <c r="L99" s="233"/>
      <c r="M99" s="234" t="s">
        <v>711</v>
      </c>
      <c r="N99" s="215"/>
      <c r="O99" s="234"/>
      <c r="P99" s="216"/>
      <c r="Q99" s="217"/>
      <c r="R99" s="234" t="s">
        <v>186</v>
      </c>
      <c r="S99" s="234"/>
      <c r="T99" s="288"/>
    </row>
    <row r="100" spans="1:20" ht="68.349999999999994" x14ac:dyDescent="0.5">
      <c r="A100" s="105" t="str">
        <f>Assessment_DataCollection!A227:G227</f>
        <v>2.3.4.a</v>
      </c>
      <c r="B100" s="59" t="str">
        <f>Assessment_DataCollection!B227</f>
        <v>2.3.4 a. Shall be in safe mechanical condition and equipped with:</v>
      </c>
      <c r="C100" s="68"/>
      <c r="D100" s="71"/>
      <c r="E100" s="288"/>
      <c r="F100" s="8" t="str">
        <f>Assessment_DataCollection!F227</f>
        <v>2.3.4.a</v>
      </c>
      <c r="G100" s="136" t="str">
        <f>Assessment_DataCollection!G227</f>
        <v xml:space="preserve">Do you have standards for training vehicles that they shall be in safe mechanical condition, equipped with the above, and meet all FMVSS? </v>
      </c>
      <c r="H100" s="197">
        <v>44518</v>
      </c>
      <c r="I100" s="198" t="s">
        <v>700</v>
      </c>
      <c r="J100" s="199" t="s">
        <v>302</v>
      </c>
      <c r="K100" s="200" t="s">
        <v>710</v>
      </c>
      <c r="L100" s="233">
        <v>44520</v>
      </c>
      <c r="M100" s="234" t="s">
        <v>712</v>
      </c>
      <c r="N100" s="215" t="s">
        <v>713</v>
      </c>
      <c r="O100" s="234" t="s">
        <v>670</v>
      </c>
      <c r="P100" s="216"/>
      <c r="Q100" s="217" t="s">
        <v>714</v>
      </c>
      <c r="R100" s="234" t="s">
        <v>186</v>
      </c>
      <c r="S100" s="234"/>
      <c r="T100" s="288"/>
    </row>
    <row r="101" spans="1:20" ht="14.7" thickBot="1" x14ac:dyDescent="0.55000000000000004">
      <c r="A101" s="105"/>
      <c r="B101" s="59" t="str">
        <f>Assessment_DataCollection!B228</f>
        <v>• Dual-control brakes</v>
      </c>
      <c r="C101" s="68" t="str">
        <f>Assessment_DataCollection!C228</f>
        <v>Yes</v>
      </c>
      <c r="D101" s="71" t="str">
        <f>Assessment_DataCollection!D228</f>
        <v>Yes</v>
      </c>
      <c r="E101" s="288"/>
      <c r="F101" s="8"/>
      <c r="G101" s="136"/>
      <c r="H101" s="197"/>
      <c r="I101" s="198"/>
      <c r="J101" s="199"/>
      <c r="K101" s="200"/>
      <c r="L101" s="233"/>
      <c r="M101" s="234"/>
      <c r="N101" s="215"/>
      <c r="O101" s="234"/>
      <c r="P101" s="216"/>
      <c r="Q101" s="217"/>
      <c r="R101" s="234"/>
      <c r="S101" s="234"/>
      <c r="T101" s="288"/>
    </row>
    <row r="102" spans="1:20" ht="14.7" thickBot="1" x14ac:dyDescent="0.55000000000000004">
      <c r="A102" s="105"/>
      <c r="B102" s="59" t="str">
        <f>Assessment_DataCollection!B229</f>
        <v>• Instructor eye-check and rear-view mirrors</v>
      </c>
      <c r="C102" s="68" t="str">
        <f>Assessment_DataCollection!C229</f>
        <v>Yes</v>
      </c>
      <c r="D102" s="71" t="str">
        <f>Assessment_DataCollection!D229</f>
        <v>Yes</v>
      </c>
      <c r="E102" s="288"/>
      <c r="F102" s="8"/>
      <c r="G102" s="136"/>
      <c r="H102" s="197"/>
      <c r="I102" s="198"/>
      <c r="J102" s="199"/>
      <c r="K102" s="200"/>
      <c r="L102" s="233"/>
      <c r="M102" s="234"/>
      <c r="N102" s="215"/>
      <c r="O102" s="234"/>
      <c r="P102" s="216"/>
      <c r="Q102" s="217"/>
      <c r="R102" s="234"/>
      <c r="S102" s="234"/>
      <c r="T102" s="288"/>
    </row>
    <row r="103" spans="1:20" ht="41.35" thickBot="1" x14ac:dyDescent="0.55000000000000004">
      <c r="A103" s="105"/>
      <c r="B103" s="59" t="str">
        <f>Assessment_DataCollection!B230</f>
        <v>• Signage visible from all sides of the vehicle, to provide a means for other roadway users to understand that instruction is taking place and provides a possible warning of unexpected maneuvers by the driver</v>
      </c>
      <c r="C103" s="68" t="str">
        <f>Assessment_DataCollection!C230</f>
        <v>Yes</v>
      </c>
      <c r="D103" s="71" t="str">
        <f>Assessment_DataCollection!D230</f>
        <v>Yes</v>
      </c>
      <c r="E103" s="288"/>
      <c r="F103" s="8"/>
      <c r="G103" s="136"/>
      <c r="H103" s="197"/>
      <c r="I103" s="198"/>
      <c r="J103" s="199"/>
      <c r="K103" s="200"/>
      <c r="L103" s="233"/>
      <c r="M103" s="234"/>
      <c r="N103" s="215"/>
      <c r="O103" s="234"/>
      <c r="P103" s="216"/>
      <c r="Q103" s="217"/>
      <c r="R103" s="234"/>
      <c r="S103" s="234"/>
      <c r="T103" s="288"/>
    </row>
    <row r="104" spans="1:20" ht="41.35" thickBot="1" x14ac:dyDescent="0.55000000000000004">
      <c r="A104" s="105"/>
      <c r="B104" s="59" t="str">
        <f>Assessment_DataCollection!B231</f>
        <v>• Meets all Federal Motor Vehicle Safety Standards (FMVSS) applicable to the vehicles used; and in accordance with the requirements of the State</v>
      </c>
      <c r="C104" s="68" t="str">
        <f>Assessment_DataCollection!C231</f>
        <v>Yes</v>
      </c>
      <c r="D104" s="71" t="str">
        <f>Assessment_DataCollection!D231</f>
        <v>Yes</v>
      </c>
      <c r="E104" s="288"/>
      <c r="F104" s="8"/>
      <c r="G104" s="136"/>
      <c r="H104" s="197"/>
      <c r="I104" s="198"/>
      <c r="J104" s="199"/>
      <c r="K104" s="200"/>
      <c r="L104" s="233"/>
      <c r="M104" s="234"/>
      <c r="N104" s="215"/>
      <c r="O104" s="234"/>
      <c r="P104" s="216"/>
      <c r="Q104" s="217"/>
      <c r="R104" s="234"/>
      <c r="S104" s="234"/>
      <c r="T104" s="288"/>
    </row>
    <row r="105" spans="1:20" ht="59.25" customHeight="1" x14ac:dyDescent="0.5">
      <c r="A105" s="105" t="str">
        <f>Assessment_DataCollection!A232:G232</f>
        <v>2.3.4.b</v>
      </c>
      <c r="B105" s="59" t="str">
        <f>Assessment_DataCollection!B232</f>
        <v>2.3.4 b. Shall not allow the driver education vehicle to be operated by a student without instructor supervision</v>
      </c>
      <c r="C105" s="68" t="str">
        <f>Assessment_DataCollection!C232</f>
        <v>Yes</v>
      </c>
      <c r="D105" s="71" t="str">
        <f>Assessment_DataCollection!D232</f>
        <v>Yes</v>
      </c>
      <c r="E105" s="288"/>
      <c r="F105" s="8" t="str">
        <f>Assessment_DataCollection!F232</f>
        <v>2.3.4.b</v>
      </c>
      <c r="G105" s="136" t="str">
        <f>Assessment_DataCollection!G232</f>
        <v xml:space="preserve">Do you have standards or requirements for training vehicles that does not allow the driver education vehicle to be operated by a student without instructor supervision?
</v>
      </c>
      <c r="H105" s="197">
        <v>44518</v>
      </c>
      <c r="I105" s="198" t="s">
        <v>700</v>
      </c>
      <c r="J105" s="199" t="s">
        <v>715</v>
      </c>
      <c r="K105" s="200"/>
      <c r="L105" s="233">
        <v>44520</v>
      </c>
      <c r="M105" s="234" t="s">
        <v>578</v>
      </c>
      <c r="N105" s="215" t="s">
        <v>716</v>
      </c>
      <c r="O105" s="234" t="s">
        <v>717</v>
      </c>
      <c r="P105" s="216"/>
      <c r="Q105" s="217"/>
      <c r="R105" s="234" t="s">
        <v>631</v>
      </c>
      <c r="S105" s="234"/>
      <c r="T105" s="132"/>
    </row>
    <row r="106" spans="1:20" ht="41" x14ac:dyDescent="0.5">
      <c r="A106" s="105" t="str">
        <f>Assessment_DataCollection!A233:G233</f>
        <v>2.3.4.c</v>
      </c>
      <c r="B106" s="59" t="str">
        <f>Assessment_DataCollection!B233</f>
        <v>2.3.4 c. Should be inspected at least annually by a state-approved inspection facility or qualified mechanic and meet all other State vehicle requirements</v>
      </c>
      <c r="C106" s="68" t="str">
        <f>Assessment_DataCollection!C233</f>
        <v>Yes</v>
      </c>
      <c r="D106" s="71" t="str">
        <f>Assessment_DataCollection!D233</f>
        <v>Yes</v>
      </c>
      <c r="E106" s="288"/>
      <c r="F106" s="8" t="str">
        <f>Assessment_DataCollection!F233</f>
        <v>2.3.4.c</v>
      </c>
      <c r="G106" s="136" t="str">
        <f>Assessment_DataCollection!G233</f>
        <v>Do you have standards for training vehicles to be inspected annually by an approved facility or mechanic?</v>
      </c>
      <c r="H106" s="197">
        <v>44518</v>
      </c>
      <c r="I106" s="198" t="s">
        <v>700</v>
      </c>
      <c r="J106" s="199" t="s">
        <v>302</v>
      </c>
      <c r="K106" s="200" t="s">
        <v>710</v>
      </c>
      <c r="L106" s="233">
        <v>44520</v>
      </c>
      <c r="M106" s="234" t="s">
        <v>718</v>
      </c>
      <c r="N106" s="215" t="s">
        <v>719</v>
      </c>
      <c r="O106" s="234" t="s">
        <v>720</v>
      </c>
      <c r="P106" s="216"/>
      <c r="Q106" s="217" t="s">
        <v>721</v>
      </c>
      <c r="R106" s="234" t="s">
        <v>631</v>
      </c>
      <c r="S106" s="234"/>
      <c r="T106" s="288"/>
    </row>
    <row r="107" spans="1:20" ht="27.35" x14ac:dyDescent="0.5">
      <c r="A107" s="105"/>
      <c r="B107" s="59"/>
      <c r="C107" s="68" t="s">
        <v>15</v>
      </c>
      <c r="D107" s="71"/>
      <c r="E107" s="288"/>
      <c r="F107" s="8"/>
      <c r="G107" s="136" t="str">
        <f>Assessment_DataCollection!G234</f>
        <v>If yes, what are your standards/</v>
      </c>
      <c r="H107" s="197"/>
      <c r="I107" s="198"/>
      <c r="J107" s="199"/>
      <c r="K107" s="200"/>
      <c r="L107" s="233">
        <v>44520</v>
      </c>
      <c r="M107" s="234" t="s">
        <v>722</v>
      </c>
      <c r="N107" s="215"/>
      <c r="O107" s="234" t="s">
        <v>576</v>
      </c>
      <c r="P107" s="216"/>
      <c r="Q107" s="217"/>
      <c r="R107" s="234"/>
      <c r="S107" s="234"/>
      <c r="T107" s="288"/>
    </row>
    <row r="108" spans="1:20" ht="27" customHeight="1" x14ac:dyDescent="0.5">
      <c r="A108" s="105" t="str">
        <f>Assessment_DataCollection!A235:G235</f>
        <v>2.3.4.d</v>
      </c>
      <c r="B108" s="59" t="str">
        <f>Assessment_DataCollection!B235</f>
        <v>2.3.4 d. Should require all providers to keep a log on each training vehicle, covering issues such as safety and maintenance</v>
      </c>
      <c r="C108" s="68" t="str">
        <f>Assessment_DataCollection!C235</f>
        <v>No</v>
      </c>
      <c r="D108" s="129" t="str">
        <f>Assessment_DataCollection!D235</f>
        <v>No</v>
      </c>
      <c r="E108" s="288"/>
      <c r="F108" s="8" t="str">
        <f>Assessment_DataCollection!F235</f>
        <v>2.3.4.d</v>
      </c>
      <c r="G108" s="136" t="str">
        <f>Assessment_DataCollection!G235</f>
        <v xml:space="preserve">Is a log on each training vehicle, covering issues, such as safety and maintenance kept? </v>
      </c>
      <c r="H108" s="197">
        <v>44518</v>
      </c>
      <c r="I108" s="198" t="s">
        <v>700</v>
      </c>
      <c r="J108" s="199" t="s">
        <v>213</v>
      </c>
      <c r="K108" s="200"/>
      <c r="L108" s="233">
        <v>44520</v>
      </c>
      <c r="M108" s="234" t="s">
        <v>576</v>
      </c>
      <c r="N108" s="215"/>
      <c r="O108" s="234"/>
      <c r="P108" s="216"/>
      <c r="Q108" s="217"/>
      <c r="R108" s="234" t="s">
        <v>207</v>
      </c>
      <c r="S108" s="234"/>
      <c r="T108" s="288"/>
    </row>
    <row r="109" spans="1:20" x14ac:dyDescent="0.5">
      <c r="A109" s="105"/>
      <c r="B109" s="59"/>
      <c r="C109" s="68"/>
      <c r="D109" s="71"/>
      <c r="E109" s="288"/>
      <c r="F109" s="8"/>
      <c r="G109" s="136" t="str">
        <f>Assessment_DataCollection!G236</f>
        <v>What does the log cover?</v>
      </c>
      <c r="H109" s="197"/>
      <c r="I109" s="198"/>
      <c r="J109" s="199"/>
      <c r="K109" s="200"/>
      <c r="L109" s="233">
        <v>44520</v>
      </c>
      <c r="M109" s="234" t="s">
        <v>723</v>
      </c>
      <c r="N109" s="215"/>
      <c r="O109" s="234"/>
      <c r="P109" s="216"/>
      <c r="Q109" s="217"/>
      <c r="R109" s="234" t="s">
        <v>207</v>
      </c>
      <c r="S109" s="234"/>
      <c r="T109" s="288"/>
    </row>
    <row r="110" spans="1:20" ht="45.75" customHeight="1" x14ac:dyDescent="0.5">
      <c r="A110" s="105" t="str">
        <f>Assessment_DataCollection!A237:G237</f>
        <v>2.3.4.e</v>
      </c>
      <c r="B110" s="59" t="str">
        <f>Assessment_DataCollection!B237</f>
        <v>2.3.4 e. Should require additional equipment for behind-the-wheel and driving range instruction such as:</v>
      </c>
      <c r="C110" s="68"/>
      <c r="D110" s="71"/>
      <c r="E110" s="288"/>
      <c r="F110" s="8" t="str">
        <f>Assessment_DataCollection!F237</f>
        <v>2.3.4.e</v>
      </c>
      <c r="G110" s="136" t="str">
        <f>Assessment_DataCollection!G237</f>
        <v>Is additional equipment for behind-the-wheel and driving range instruction, such as those listed above required? What equipment do you require?</v>
      </c>
      <c r="H110" s="197">
        <v>44518</v>
      </c>
      <c r="I110" s="198" t="s">
        <v>724</v>
      </c>
      <c r="J110" s="199" t="s">
        <v>725</v>
      </c>
      <c r="K110" s="200" t="s">
        <v>726</v>
      </c>
      <c r="L110" s="233">
        <v>44520</v>
      </c>
      <c r="M110" s="234" t="s">
        <v>727</v>
      </c>
      <c r="N110" s="215"/>
      <c r="O110" s="234"/>
      <c r="P110" s="216"/>
      <c r="Q110" s="217"/>
      <c r="R110" s="234" t="s">
        <v>186</v>
      </c>
      <c r="S110" s="234"/>
      <c r="T110" s="288"/>
    </row>
    <row r="111" spans="1:20" ht="14.7" thickBot="1" x14ac:dyDescent="0.55000000000000004">
      <c r="A111" s="105"/>
      <c r="B111" s="59" t="str">
        <f>Assessment_DataCollection!B238</f>
        <v>• Cell phone</v>
      </c>
      <c r="C111" s="68" t="str">
        <f>Assessment_DataCollection!C238</f>
        <v>No</v>
      </c>
      <c r="D111" s="71" t="str">
        <f>Assessment_DataCollection!D238</f>
        <v>No</v>
      </c>
      <c r="E111" s="288"/>
      <c r="F111" s="8"/>
      <c r="G111" s="136"/>
      <c r="H111" s="197"/>
      <c r="I111" s="198"/>
      <c r="J111" s="199"/>
      <c r="K111" s="200"/>
      <c r="L111" s="233"/>
      <c r="M111" s="234"/>
      <c r="N111" s="215"/>
      <c r="O111" s="234"/>
      <c r="P111" s="216"/>
      <c r="Q111" s="217"/>
      <c r="R111" s="234"/>
      <c r="S111" s="234"/>
      <c r="T111" s="288"/>
    </row>
    <row r="112" spans="1:20" ht="14.7" thickBot="1" x14ac:dyDescent="0.55000000000000004">
      <c r="A112" s="105"/>
      <c r="B112" s="59" t="str">
        <f>Assessment_DataCollection!B239</f>
        <v>• First-aid/body fluid kit</v>
      </c>
      <c r="C112" s="68" t="str">
        <f>Assessment_DataCollection!C239</f>
        <v>No</v>
      </c>
      <c r="D112" s="71" t="str">
        <f>Assessment_DataCollection!D239</f>
        <v>No</v>
      </c>
      <c r="E112" s="288"/>
      <c r="F112" s="8"/>
      <c r="G112" s="136"/>
      <c r="H112" s="197"/>
      <c r="I112" s="198"/>
      <c r="J112" s="199"/>
      <c r="K112" s="200"/>
      <c r="L112" s="233"/>
      <c r="M112" s="234"/>
      <c r="N112" s="215"/>
      <c r="O112" s="234"/>
      <c r="P112" s="216"/>
      <c r="Q112" s="217"/>
      <c r="R112" s="234"/>
      <c r="S112" s="234"/>
      <c r="T112" s="288"/>
    </row>
    <row r="113" spans="1:19" ht="14.7" thickBot="1" x14ac:dyDescent="0.55000000000000004">
      <c r="A113" s="105"/>
      <c r="B113" s="59" t="str">
        <f>Assessment_DataCollection!B240</f>
        <v>• Fire extinguisher (at least UL rated 5-B:C)</v>
      </c>
      <c r="C113" s="68" t="str">
        <f>Assessment_DataCollection!C240</f>
        <v>No</v>
      </c>
      <c r="D113" s="71" t="str">
        <f>Assessment_DataCollection!D240</f>
        <v>No</v>
      </c>
      <c r="E113" s="288"/>
      <c r="F113" s="8"/>
      <c r="G113" s="136"/>
      <c r="H113" s="197"/>
      <c r="I113" s="198"/>
      <c r="J113" s="199"/>
      <c r="K113" s="200"/>
      <c r="L113" s="233"/>
      <c r="M113" s="234"/>
      <c r="N113" s="215"/>
      <c r="O113" s="234"/>
      <c r="P113" s="216"/>
      <c r="Q113" s="217"/>
      <c r="R113" s="234"/>
      <c r="S113" s="234"/>
    </row>
    <row r="114" spans="1:19" ht="14.7" thickBot="1" x14ac:dyDescent="0.55000000000000004">
      <c r="A114" s="105"/>
      <c r="B114" s="59" t="str">
        <f>Assessment_DataCollection!B241</f>
        <v>• Safety kit</v>
      </c>
      <c r="C114" s="68" t="str">
        <f>Assessment_DataCollection!C241</f>
        <v>No</v>
      </c>
      <c r="D114" s="71" t="str">
        <f>Assessment_DataCollection!D241</f>
        <v>No</v>
      </c>
      <c r="E114" s="288"/>
      <c r="F114" s="8"/>
      <c r="G114" s="136"/>
      <c r="H114" s="197"/>
      <c r="I114" s="198"/>
      <c r="J114" s="199"/>
      <c r="K114" s="200"/>
      <c r="L114" s="233"/>
      <c r="M114" s="234"/>
      <c r="N114" s="215"/>
      <c r="O114" s="234"/>
      <c r="P114" s="216"/>
      <c r="Q114" s="217"/>
      <c r="R114" s="234"/>
      <c r="S114" s="234"/>
    </row>
    <row r="115" spans="1:19" ht="14.7" thickBot="1" x14ac:dyDescent="0.55000000000000004">
      <c r="A115" s="105"/>
      <c r="B115" s="59" t="str">
        <f>Assessment_DataCollection!B242</f>
        <v>• Reflective devices</v>
      </c>
      <c r="C115" s="68" t="str">
        <f>Assessment_DataCollection!C242</f>
        <v>No</v>
      </c>
      <c r="D115" s="71" t="str">
        <f>Assessment_DataCollection!D242</f>
        <v>No</v>
      </c>
      <c r="E115" s="288"/>
      <c r="F115" s="8"/>
      <c r="G115" s="136"/>
      <c r="H115" s="197"/>
      <c r="I115" s="198"/>
      <c r="J115" s="199"/>
      <c r="K115" s="200"/>
      <c r="L115" s="233"/>
      <c r="M115" s="234"/>
      <c r="N115" s="215"/>
      <c r="O115" s="234"/>
      <c r="P115" s="216"/>
      <c r="Q115" s="217"/>
      <c r="R115" s="234"/>
      <c r="S115" s="234"/>
    </row>
    <row r="116" spans="1:19" ht="14.7" thickBot="1" x14ac:dyDescent="0.55000000000000004">
      <c r="A116" s="105"/>
      <c r="B116" s="59" t="str">
        <f>Assessment_DataCollection!B243</f>
        <v>• Flashlight</v>
      </c>
      <c r="C116" s="68" t="str">
        <f>Assessment_DataCollection!C243</f>
        <v>No</v>
      </c>
      <c r="D116" s="129" t="str">
        <f>Assessment_DataCollection!D243</f>
        <v>No</v>
      </c>
      <c r="E116" s="288"/>
      <c r="F116" s="8"/>
      <c r="G116" s="136"/>
      <c r="H116" s="197"/>
      <c r="I116" s="198"/>
      <c r="J116" s="199"/>
      <c r="K116" s="200"/>
      <c r="L116" s="233"/>
      <c r="M116" s="234"/>
      <c r="N116" s="215"/>
      <c r="O116" s="234"/>
      <c r="P116" s="216"/>
      <c r="Q116" s="217"/>
      <c r="R116" s="234"/>
      <c r="S116" s="234"/>
    </row>
    <row r="117" spans="1:19" ht="14.7" thickBot="1" x14ac:dyDescent="0.55000000000000004">
      <c r="A117" s="105"/>
      <c r="B117" s="59" t="str">
        <f>Assessment_DataCollection!B244</f>
        <v>• Crash reporting kit</v>
      </c>
      <c r="C117" s="68" t="str">
        <f>Assessment_DataCollection!C244</f>
        <v>No</v>
      </c>
      <c r="D117" s="71" t="str">
        <f>Assessment_DataCollection!D244</f>
        <v>No</v>
      </c>
      <c r="E117" s="288"/>
      <c r="F117" s="8"/>
      <c r="G117" s="136"/>
      <c r="H117" s="197"/>
      <c r="I117" s="198"/>
      <c r="J117" s="199"/>
      <c r="K117" s="200"/>
      <c r="L117" s="233"/>
      <c r="M117" s="234"/>
      <c r="N117" s="215"/>
      <c r="O117" s="234"/>
      <c r="P117" s="216"/>
      <c r="Q117" s="217"/>
      <c r="R117" s="234"/>
      <c r="S117" s="234"/>
    </row>
    <row r="118" spans="1:19" ht="14.7" thickBot="1" x14ac:dyDescent="0.55000000000000004">
      <c r="A118" s="105"/>
      <c r="B118" s="59" t="str">
        <f>Assessment_DataCollection!B245</f>
        <v>• Brake and accelerator pedal extensions, if required</v>
      </c>
      <c r="C118" s="68" t="str">
        <f>Assessment_DataCollection!C245</f>
        <v>No</v>
      </c>
      <c r="D118" s="71" t="str">
        <f>Assessment_DataCollection!D245</f>
        <v>No</v>
      </c>
      <c r="E118" s="288"/>
      <c r="F118" s="8"/>
      <c r="G118" s="136"/>
      <c r="H118" s="197"/>
      <c r="I118" s="198"/>
      <c r="J118" s="199"/>
      <c r="K118" s="200"/>
      <c r="L118" s="233"/>
      <c r="M118" s="234"/>
      <c r="N118" s="215"/>
      <c r="O118" s="234"/>
      <c r="P118" s="216"/>
      <c r="Q118" s="217"/>
      <c r="R118" s="234"/>
      <c r="S118" s="234"/>
    </row>
    <row r="119" spans="1:19" ht="14.7" thickBot="1" x14ac:dyDescent="0.55000000000000004">
      <c r="A119" s="105"/>
      <c r="B119" s="59" t="str">
        <f>Assessment_DataCollection!B246</f>
        <v>• Appropriate seat cushion(s), if required</v>
      </c>
      <c r="C119" s="68" t="str">
        <f>Assessment_DataCollection!C246</f>
        <v>No</v>
      </c>
      <c r="D119" s="71" t="str">
        <f>Assessment_DataCollection!D246</f>
        <v>No</v>
      </c>
      <c r="E119" s="288"/>
      <c r="F119" s="8"/>
      <c r="G119" s="136"/>
      <c r="H119" s="197"/>
      <c r="I119" s="198"/>
      <c r="J119" s="199"/>
      <c r="K119" s="200"/>
      <c r="L119" s="233"/>
      <c r="M119" s="234"/>
      <c r="N119" s="215"/>
      <c r="O119" s="234"/>
      <c r="P119" s="216"/>
      <c r="Q119" s="217"/>
      <c r="R119" s="234"/>
      <c r="S119" s="234"/>
    </row>
    <row r="120" spans="1:19" ht="72" thickBot="1" x14ac:dyDescent="0.55000000000000004">
      <c r="A120" s="105" t="str">
        <f>Assessment_DataCollection!A247:G247</f>
        <v>2.3.5</v>
      </c>
      <c r="B120" s="243"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120" s="3" t="str">
        <f>Assessment_DataCollection!C247</f>
        <v>No</v>
      </c>
      <c r="D120" s="3" t="str">
        <f>Assessment_DataCollection!D247</f>
        <v>No</v>
      </c>
      <c r="E120" s="288"/>
      <c r="F120" s="8" t="str">
        <f>Assessment_DataCollection!F247</f>
        <v>2.3.5</v>
      </c>
      <c r="G120" s="349" t="s">
        <v>728</v>
      </c>
      <c r="H120" s="194"/>
      <c r="I120" s="194"/>
      <c r="J120" s="194"/>
      <c r="K120" s="194"/>
      <c r="L120" s="194"/>
      <c r="M120" s="194"/>
      <c r="N120" s="194"/>
      <c r="O120" s="194"/>
      <c r="P120" s="194"/>
      <c r="Q120" s="194"/>
      <c r="R120" s="194"/>
      <c r="S120" s="194"/>
    </row>
    <row r="121" spans="1:19" ht="14.7" thickBot="1" x14ac:dyDescent="0.55000000000000004">
      <c r="A121" s="105"/>
      <c r="B121" s="59"/>
      <c r="C121" s="68"/>
      <c r="D121" s="71"/>
      <c r="E121" s="288"/>
      <c r="F121" s="8"/>
      <c r="G121" s="136"/>
      <c r="H121" s="197"/>
      <c r="I121" s="198"/>
      <c r="J121" s="199"/>
      <c r="K121" s="200"/>
      <c r="L121" s="233"/>
      <c r="M121" s="234"/>
      <c r="N121" s="215"/>
      <c r="O121" s="234"/>
      <c r="P121" s="216"/>
      <c r="Q121" s="217"/>
      <c r="R121" s="234"/>
      <c r="S121" s="234"/>
    </row>
    <row r="122" spans="1:19" ht="14.7" thickBot="1" x14ac:dyDescent="0.55000000000000004">
      <c r="A122" s="105"/>
      <c r="B122" s="59" t="str">
        <f>Assessment_DataCollection!B249</f>
        <v>States shall establish requirements:</v>
      </c>
      <c r="C122" s="68"/>
      <c r="D122" s="71"/>
      <c r="E122" s="288"/>
      <c r="F122" s="8"/>
      <c r="G122" s="136"/>
      <c r="H122" s="197"/>
      <c r="I122" s="198"/>
      <c r="J122" s="199"/>
      <c r="K122" s="200"/>
      <c r="L122" s="233"/>
      <c r="M122" s="234"/>
      <c r="N122" s="215"/>
      <c r="O122" s="234"/>
      <c r="P122" s="216"/>
      <c r="Q122" s="217"/>
      <c r="R122" s="234"/>
      <c r="S122" s="234"/>
    </row>
    <row r="123" spans="1:19" ht="27.35" x14ac:dyDescent="0.5">
      <c r="A123" s="105" t="str">
        <f>Assessment_DataCollection!A250:G250</f>
        <v>2.3.5.a</v>
      </c>
      <c r="B123" s="59" t="str">
        <f>Assessment_DataCollection!B250</f>
        <v>2.3.5 a. Do you allow simulation?</v>
      </c>
      <c r="C123" s="68" t="str">
        <f>Assessment_DataCollection!C250</f>
        <v>No</v>
      </c>
      <c r="D123" s="71" t="str">
        <f>Assessment_DataCollection!D250</f>
        <v>No</v>
      </c>
      <c r="E123" s="288"/>
      <c r="F123" s="8" t="str">
        <f>Assessment_DataCollection!F250</f>
        <v>2.3.5.a</v>
      </c>
      <c r="G123" s="136" t="str">
        <f>Assessment_DataCollection!G250</f>
        <v xml:space="preserve">Is driving simulation allowed? </v>
      </c>
      <c r="H123" s="197">
        <v>44518</v>
      </c>
      <c r="I123" s="198" t="s">
        <v>700</v>
      </c>
      <c r="J123" s="199" t="s">
        <v>213</v>
      </c>
      <c r="K123" s="200"/>
      <c r="L123" s="233">
        <v>44520</v>
      </c>
      <c r="M123" s="234" t="s">
        <v>729</v>
      </c>
      <c r="N123" s="215" t="s">
        <v>730</v>
      </c>
      <c r="O123" s="234" t="s">
        <v>731</v>
      </c>
      <c r="P123" s="216"/>
      <c r="Q123" s="217"/>
      <c r="R123" s="234"/>
      <c r="S123" s="234"/>
    </row>
    <row r="124" spans="1:19" ht="14.7" thickBot="1" x14ac:dyDescent="0.55000000000000004">
      <c r="A124" s="105"/>
      <c r="B124" s="59"/>
      <c r="C124" s="68"/>
      <c r="D124" s="71"/>
      <c r="E124" s="288"/>
      <c r="F124" s="8"/>
      <c r="G124" s="136" t="str">
        <f>Assessment_DataCollection!G251</f>
        <v>If so, how many?</v>
      </c>
      <c r="H124" s="197"/>
      <c r="I124" s="198"/>
      <c r="J124" s="199"/>
      <c r="K124" s="200"/>
      <c r="L124" s="233"/>
      <c r="M124" s="234"/>
      <c r="N124" s="215"/>
      <c r="O124" s="234"/>
      <c r="P124" s="216"/>
      <c r="Q124" s="217"/>
      <c r="R124" s="234"/>
      <c r="S124" s="234"/>
    </row>
    <row r="125" spans="1:19" ht="14.7" thickBot="1" x14ac:dyDescent="0.55000000000000004">
      <c r="A125" s="105"/>
      <c r="B125" s="59"/>
      <c r="C125" s="68"/>
      <c r="D125" s="71"/>
      <c r="E125" s="288"/>
      <c r="F125" s="8"/>
      <c r="G125" s="136" t="str">
        <f>Assessment_DataCollection!G252</f>
        <v>At what ratio?</v>
      </c>
      <c r="H125" s="197"/>
      <c r="I125" s="198"/>
      <c r="J125" s="199"/>
      <c r="K125" s="200"/>
      <c r="L125" s="233"/>
      <c r="M125" s="234"/>
      <c r="N125" s="215"/>
      <c r="O125" s="234"/>
      <c r="P125" s="216"/>
      <c r="Q125" s="217"/>
      <c r="R125" s="234"/>
      <c r="S125" s="234"/>
    </row>
    <row r="126" spans="1:19" ht="27.7" thickBot="1" x14ac:dyDescent="0.55000000000000004">
      <c r="A126" s="105"/>
      <c r="B126" s="59" t="str">
        <f>Assessment_DataCollection!B253</f>
        <v>• Requires an instructor be trained in the use of simulation to teach the instruction</v>
      </c>
      <c r="C126" s="68" t="str">
        <f>Assessment_DataCollection!C253</f>
        <v>N/A</v>
      </c>
      <c r="D126" s="71" t="str">
        <f>Assessment_DataCollection!D253</f>
        <v>N/A</v>
      </c>
      <c r="E126" s="288"/>
      <c r="F126" s="8"/>
      <c r="G126" s="136" t="str">
        <f>Assessment_DataCollection!G253</f>
        <v xml:space="preserve">Are instructors required to be trained in simulation? </v>
      </c>
      <c r="H126" s="197"/>
      <c r="I126" s="198"/>
      <c r="J126" s="199"/>
      <c r="K126" s="200"/>
      <c r="L126" s="233"/>
      <c r="M126" s="234"/>
      <c r="N126" s="215"/>
      <c r="O126" s="234"/>
      <c r="P126" s="216"/>
      <c r="Q126" s="217"/>
      <c r="R126" s="234"/>
      <c r="S126" s="234"/>
    </row>
    <row r="127" spans="1:19" ht="14.7" thickBot="1" x14ac:dyDescent="0.55000000000000004">
      <c r="A127" s="105"/>
      <c r="B127" s="59"/>
      <c r="C127" s="68"/>
      <c r="D127" s="71"/>
      <c r="E127" s="288"/>
      <c r="F127" s="8"/>
      <c r="G127" s="136" t="str">
        <f>Assessment_DataCollection!G254</f>
        <v xml:space="preserve">How are they trained? </v>
      </c>
      <c r="H127" s="197"/>
      <c r="I127" s="198"/>
      <c r="J127" s="199"/>
      <c r="K127" s="200"/>
      <c r="L127" s="233"/>
      <c r="M127" s="234"/>
      <c r="N127" s="215"/>
      <c r="O127" s="234"/>
      <c r="P127" s="216"/>
      <c r="Q127" s="217"/>
      <c r="R127" s="234"/>
      <c r="S127" s="234"/>
    </row>
    <row r="128" spans="1:19" ht="27.7" thickBot="1" x14ac:dyDescent="0.55000000000000004">
      <c r="A128" s="105"/>
      <c r="B128" s="59" t="str">
        <f>Assessment_DataCollection!B255</f>
        <v>• Supports the classroom and behind-the-wheel content and follows an approved curriculum</v>
      </c>
      <c r="C128" s="68" t="str">
        <f>Assessment_DataCollection!C255</f>
        <v>N/A</v>
      </c>
      <c r="D128" s="71" t="str">
        <f>Assessment_DataCollection!D255</f>
        <v>N/A</v>
      </c>
      <c r="E128" s="288"/>
      <c r="F128" s="8"/>
      <c r="G128" s="136" t="str">
        <f>Assessment_DataCollection!G255</f>
        <v xml:space="preserve">Do you require the simulation to support the classroom and BTW content and follow an approved curriculum? </v>
      </c>
      <c r="H128" s="197"/>
      <c r="I128" s="198"/>
      <c r="J128" s="199"/>
      <c r="K128" s="200"/>
      <c r="L128" s="233"/>
      <c r="M128" s="234"/>
      <c r="N128" s="215"/>
      <c r="O128" s="234"/>
      <c r="P128" s="216"/>
      <c r="Q128" s="217"/>
      <c r="R128" s="234"/>
      <c r="S128" s="234"/>
    </row>
    <row r="129" spans="1:20" ht="14.7" thickBot="1" x14ac:dyDescent="0.55000000000000004">
      <c r="A129" s="105"/>
      <c r="B129" s="59"/>
      <c r="C129" s="68">
        <f>Assessment_DataCollection!C256</f>
        <v>0</v>
      </c>
      <c r="D129" s="71">
        <f>Assessment_DataCollection!D256</f>
        <v>0</v>
      </c>
      <c r="E129" s="288"/>
      <c r="F129" s="8"/>
      <c r="G129" s="136" t="str">
        <f>Assessment_DataCollection!G256</f>
        <v>If yes, how do you do this and what approved curriculum does it follow?</v>
      </c>
      <c r="H129" s="197"/>
      <c r="I129" s="198"/>
      <c r="J129" s="199"/>
      <c r="K129" s="200"/>
      <c r="L129" s="233"/>
      <c r="M129" s="234"/>
      <c r="N129" s="215"/>
      <c r="O129" s="234"/>
      <c r="P129" s="216"/>
      <c r="Q129" s="217"/>
      <c r="R129" s="234"/>
      <c r="S129" s="234"/>
      <c r="T129" s="288"/>
    </row>
    <row r="130" spans="1:20" ht="27.35" x14ac:dyDescent="0.5">
      <c r="A130" s="105" t="str">
        <f>Assessment_DataCollection!A257:G257</f>
        <v>2.3.5.b</v>
      </c>
      <c r="B130" s="59" t="str">
        <f>Assessment_DataCollection!B257</f>
        <v>2.3.5 b. Do you allow driving range instruction?</v>
      </c>
      <c r="C130" s="68" t="str">
        <f>Assessment_DataCollection!C257</f>
        <v>Yes</v>
      </c>
      <c r="D130" s="71" t="str">
        <f>Assessment_DataCollection!D257</f>
        <v>Yes</v>
      </c>
      <c r="E130" s="288"/>
      <c r="F130" s="8" t="str">
        <f>Assessment_DataCollection!F257</f>
        <v>2.3.5.b</v>
      </c>
      <c r="G130" s="136" t="str">
        <f>Assessment_DataCollection!G257</f>
        <v xml:space="preserve">Are driving ranges allowed? </v>
      </c>
      <c r="H130" s="197"/>
      <c r="I130" s="198"/>
      <c r="J130" s="199"/>
      <c r="K130" s="200"/>
      <c r="L130" s="233">
        <v>44521</v>
      </c>
      <c r="M130" s="234" t="s">
        <v>732</v>
      </c>
      <c r="N130" s="215" t="s">
        <v>733</v>
      </c>
      <c r="O130" s="234" t="s">
        <v>576</v>
      </c>
      <c r="P130" s="216"/>
      <c r="Q130" s="217"/>
      <c r="R130" s="234"/>
      <c r="S130" s="234"/>
      <c r="T130" s="288"/>
    </row>
    <row r="131" spans="1:20" ht="14.7" thickBot="1" x14ac:dyDescent="0.55000000000000004">
      <c r="A131" s="105"/>
      <c r="B131" s="59"/>
      <c r="C131" s="68">
        <f>Assessment_DataCollection!C258</f>
        <v>0</v>
      </c>
      <c r="D131" s="71">
        <f>Assessment_DataCollection!D258</f>
        <v>0</v>
      </c>
      <c r="E131" s="288"/>
      <c r="F131" s="8"/>
      <c r="G131" s="136" t="str">
        <f>Assessment_DataCollection!G258</f>
        <v>If yes, do you substitute hours of range for behind-the-wheel?</v>
      </c>
      <c r="H131" s="197"/>
      <c r="I131" s="198"/>
      <c r="J131" s="199"/>
      <c r="K131" s="200"/>
      <c r="L131" s="233"/>
      <c r="M131" s="234"/>
      <c r="N131" s="215"/>
      <c r="O131" s="234"/>
      <c r="P131" s="216"/>
      <c r="Q131" s="217"/>
      <c r="R131" s="234"/>
      <c r="S131" s="234"/>
      <c r="T131" s="288"/>
    </row>
    <row r="132" spans="1:20" ht="14.7" thickBot="1" x14ac:dyDescent="0.55000000000000004">
      <c r="A132" s="105"/>
      <c r="B132" s="59"/>
      <c r="C132" s="68">
        <f>Assessment_DataCollection!C259</f>
        <v>0</v>
      </c>
      <c r="D132" s="71">
        <f>Assessment_DataCollection!D259</f>
        <v>0</v>
      </c>
      <c r="E132" s="288"/>
      <c r="F132" s="8"/>
      <c r="G132" s="136" t="str">
        <f>Assessment_DataCollection!G259</f>
        <v>If so, how many?</v>
      </c>
      <c r="H132" s="197"/>
      <c r="I132" s="198"/>
      <c r="J132" s="199"/>
      <c r="K132" s="200"/>
      <c r="L132" s="233"/>
      <c r="M132" s="234"/>
      <c r="N132" s="215"/>
      <c r="O132" s="234"/>
      <c r="P132" s="216"/>
      <c r="Q132" s="217"/>
      <c r="R132" s="234"/>
      <c r="S132" s="234"/>
      <c r="T132" s="288"/>
    </row>
    <row r="133" spans="1:20" ht="27.7" thickBot="1" x14ac:dyDescent="0.55000000000000004">
      <c r="A133" s="105"/>
      <c r="B133" s="59" t="str">
        <f>Assessment_DataCollection!B260</f>
        <v>• Requires an instructor be trained in the use of the driving range to teach the instruction</v>
      </c>
      <c r="C133" s="68" t="str">
        <f>Assessment_DataCollection!C260</f>
        <v>No</v>
      </c>
      <c r="D133" s="71" t="str">
        <f>Assessment_DataCollection!D260</f>
        <v>No</v>
      </c>
      <c r="E133" s="288"/>
      <c r="F133" s="8"/>
      <c r="G133" s="136" t="str">
        <f>Assessment_DataCollection!G260</f>
        <v xml:space="preserve">Are instructors required to be trained in driving ranges? How are they trained? </v>
      </c>
      <c r="H133" s="197"/>
      <c r="I133" s="198"/>
      <c r="J133" s="199"/>
      <c r="K133" s="200"/>
      <c r="L133" s="233"/>
      <c r="M133" s="234"/>
      <c r="N133" s="215"/>
      <c r="O133" s="234"/>
      <c r="P133" s="216"/>
      <c r="Q133" s="217"/>
      <c r="R133" s="234"/>
      <c r="S133" s="234"/>
      <c r="T133" s="288"/>
    </row>
    <row r="134" spans="1:20" ht="27.7" thickBot="1" x14ac:dyDescent="0.55000000000000004">
      <c r="A134" s="105"/>
      <c r="B134" s="59" t="str">
        <f>Assessment_DataCollection!B261</f>
        <v>• Requires driving range instruction support the classroom and behind-the-wheel content and follow an approved curriculum</v>
      </c>
      <c r="C134" s="68" t="str">
        <f>Assessment_DataCollection!C261</f>
        <v>Yes</v>
      </c>
      <c r="D134" s="71" t="str">
        <f>Assessment_DataCollection!D261</f>
        <v>Yes</v>
      </c>
      <c r="E134" s="288"/>
      <c r="F134" s="8"/>
      <c r="G134" s="136" t="str">
        <f>Assessment_DataCollection!G261</f>
        <v xml:space="preserve">Do you require the range instruction to support the classroom and BTW content and follow an approved curriculum? </v>
      </c>
      <c r="H134" s="197"/>
      <c r="I134" s="198"/>
      <c r="J134" s="199"/>
      <c r="K134" s="200"/>
      <c r="L134" s="233"/>
      <c r="M134" s="234"/>
      <c r="N134" s="215"/>
      <c r="O134" s="234"/>
      <c r="P134" s="216"/>
      <c r="Q134" s="217"/>
      <c r="R134" s="234"/>
      <c r="S134" s="234"/>
      <c r="T134" s="288"/>
    </row>
    <row r="135" spans="1:20" ht="14.7" thickBot="1" x14ac:dyDescent="0.55000000000000004">
      <c r="A135" s="105"/>
      <c r="B135" s="59"/>
      <c r="C135" s="68">
        <f>Assessment_DataCollection!C262</f>
        <v>0</v>
      </c>
      <c r="D135" s="71">
        <f>Assessment_DataCollection!D262</f>
        <v>0</v>
      </c>
      <c r="E135" s="288"/>
      <c r="F135" s="8"/>
      <c r="G135" s="136" t="str">
        <f>Assessment_DataCollection!G262</f>
        <v>If yes, how do you do this and what approved curriculum does it follow?</v>
      </c>
      <c r="H135" s="197"/>
      <c r="I135" s="198"/>
      <c r="J135" s="199"/>
      <c r="K135" s="200"/>
      <c r="L135" s="233"/>
      <c r="M135" s="234"/>
      <c r="N135" s="215"/>
      <c r="O135" s="234"/>
      <c r="P135" s="216"/>
      <c r="Q135" s="217"/>
      <c r="R135" s="234"/>
      <c r="S135" s="234"/>
      <c r="T135" s="288"/>
    </row>
    <row r="136" spans="1:20" ht="14.7" thickBot="1" x14ac:dyDescent="0.55000000000000004">
      <c r="A136" s="105" t="str">
        <f>Assessment_DataCollection!A263:G263</f>
        <v>2.3.6</v>
      </c>
      <c r="B136" s="243" t="str">
        <f>Assessment_DataCollection!B263</f>
        <v>2.3.6 Do you allow computer-based independent student learning?</v>
      </c>
      <c r="C136" s="68" t="str">
        <f>Assessment_DataCollection!C263</f>
        <v>Planned</v>
      </c>
      <c r="D136" s="71" t="str">
        <f>Assessment_DataCollection!D263</f>
        <v>Planned</v>
      </c>
      <c r="E136" s="288"/>
      <c r="F136" s="8" t="str">
        <f>Assessment_DataCollection!F263</f>
        <v>2.3.6</v>
      </c>
      <c r="G136" s="243" t="str">
        <f>Assessment_DataCollection!G263</f>
        <v>2.3.6 Do you allow computer-based independent student learning?</v>
      </c>
      <c r="H136" s="194"/>
      <c r="I136" s="194"/>
      <c r="J136" s="194"/>
      <c r="K136" s="194"/>
      <c r="L136" s="194"/>
      <c r="M136" s="194"/>
      <c r="N136" s="194"/>
      <c r="O136" s="194"/>
      <c r="P136" s="194"/>
      <c r="Q136" s="194"/>
      <c r="R136" s="194"/>
      <c r="S136" s="194"/>
      <c r="T136" s="288"/>
    </row>
    <row r="137" spans="1:20" ht="123" x14ac:dyDescent="0.5">
      <c r="A137" s="105"/>
      <c r="B137" s="59"/>
      <c r="C137" s="68">
        <f>Assessment_DataCollection!C264</f>
        <v>0</v>
      </c>
      <c r="D137" s="71">
        <f>Assessment_DataCollection!D264</f>
        <v>0</v>
      </c>
      <c r="E137" s="288"/>
      <c r="F137" s="8"/>
      <c r="G137" s="136" t="str">
        <f>Assessment_DataCollection!G264</f>
        <v xml:space="preserve">Is computer-based independent student learning allowed? If yes, do you substitute hours of computer-based student learning for classroom? If so, how many? </v>
      </c>
      <c r="H137" s="197">
        <v>44518</v>
      </c>
      <c r="I137" s="198" t="s">
        <v>700</v>
      </c>
      <c r="J137" s="199" t="s">
        <v>734</v>
      </c>
      <c r="K137" s="200"/>
      <c r="L137" s="233">
        <v>44520</v>
      </c>
      <c r="M137" s="234" t="s">
        <v>578</v>
      </c>
      <c r="N137" s="215" t="s">
        <v>735</v>
      </c>
      <c r="O137" s="234" t="s">
        <v>736</v>
      </c>
      <c r="P137" s="216"/>
      <c r="Q137" s="217"/>
      <c r="R137" s="234" t="s">
        <v>631</v>
      </c>
      <c r="S137" s="234"/>
      <c r="T137" s="132"/>
    </row>
    <row r="138" spans="1:20" ht="54.7" x14ac:dyDescent="0.5">
      <c r="A138" s="105" t="str">
        <f>Assessment_DataCollection!A265:G265</f>
        <v>2.3.6</v>
      </c>
      <c r="B138" s="59" t="str">
        <f>Assessment_DataCollection!B265</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138" s="68" t="str">
        <f>Assessment_DataCollection!C265</f>
        <v>N/A</v>
      </c>
      <c r="D138" s="71" t="str">
        <f>Assessment_DataCollection!D265</f>
        <v>N/A</v>
      </c>
      <c r="E138" s="288"/>
      <c r="F138" s="8" t="str">
        <f>Assessment_DataCollection!F265</f>
        <v>2.3.6</v>
      </c>
      <c r="G138" s="136" t="str">
        <f>Assessment_DataCollection!G265</f>
        <v>At what ratio?</v>
      </c>
      <c r="H138" s="197"/>
      <c r="I138" s="198"/>
      <c r="J138" s="199" t="s">
        <v>737</v>
      </c>
      <c r="K138" s="200"/>
      <c r="L138" s="233">
        <v>44520</v>
      </c>
      <c r="M138" s="234" t="s">
        <v>578</v>
      </c>
      <c r="N138" s="215" t="s">
        <v>738</v>
      </c>
      <c r="O138" s="234" t="s">
        <v>739</v>
      </c>
      <c r="P138" s="216"/>
      <c r="Q138" s="217"/>
      <c r="R138" s="234" t="s">
        <v>631</v>
      </c>
      <c r="S138" s="234"/>
      <c r="T138" s="288"/>
    </row>
    <row r="139" spans="1:20" ht="14.7" thickBot="1" x14ac:dyDescent="0.55000000000000004">
      <c r="A139" s="105"/>
      <c r="B139" s="59" t="str">
        <f>Assessment_DataCollection!B266</f>
        <v>States shall establish requirements that:</v>
      </c>
      <c r="C139" s="68">
        <f>Assessment_DataCollection!C266</f>
        <v>0</v>
      </c>
      <c r="D139" s="71">
        <f>Assessment_DataCollection!D266</f>
        <v>0</v>
      </c>
      <c r="E139" s="288"/>
      <c r="F139" s="8"/>
      <c r="G139" s="136"/>
      <c r="H139" s="197"/>
      <c r="I139" s="198"/>
      <c r="J139" s="199"/>
      <c r="K139" s="200"/>
      <c r="L139" s="233"/>
      <c r="M139" s="234"/>
      <c r="N139" s="215"/>
      <c r="O139" s="234"/>
      <c r="P139" s="216"/>
      <c r="Q139" s="217"/>
      <c r="R139" s="234"/>
      <c r="S139" s="234"/>
      <c r="T139" s="288"/>
    </row>
    <row r="140" spans="1:20" ht="68.349999999999994" x14ac:dyDescent="0.5">
      <c r="A140" s="105" t="str">
        <f>Assessment_DataCollection!A267:G267</f>
        <v>2.3.6.a</v>
      </c>
      <c r="B140" s="59" t="str">
        <f>Assessment_DataCollection!B267</f>
        <v>2.3.6 a. Requires an instructor be trained in the proper use of driver education computer-based independent student learning systems or is assisted by a person trained in the use of computers and computer programs</v>
      </c>
      <c r="C140" s="68" t="str">
        <f>Assessment_DataCollection!C267</f>
        <v>N/A</v>
      </c>
      <c r="D140" s="71" t="str">
        <f>Assessment_DataCollection!D267</f>
        <v>N/A</v>
      </c>
      <c r="E140" s="288"/>
      <c r="F140" s="8" t="str">
        <f>Assessment_DataCollection!F267</f>
        <v>2.3.6.a</v>
      </c>
      <c r="G140" s="136" t="str">
        <f>Assessment_DataCollection!G267</f>
        <v xml:space="preserve">Are instructors required to be trained in computer-based student learning? </v>
      </c>
      <c r="H140" s="197">
        <v>44518</v>
      </c>
      <c r="I140" s="198" t="s">
        <v>700</v>
      </c>
      <c r="J140" s="199" t="s">
        <v>740</v>
      </c>
      <c r="K140" s="200"/>
      <c r="L140" s="233">
        <v>44520</v>
      </c>
      <c r="M140" s="234" t="s">
        <v>741</v>
      </c>
      <c r="N140" s="215" t="s">
        <v>742</v>
      </c>
      <c r="O140" s="234" t="s">
        <v>576</v>
      </c>
      <c r="P140" s="216"/>
      <c r="Q140" s="217"/>
      <c r="R140" s="234" t="s">
        <v>207</v>
      </c>
      <c r="S140" s="234"/>
      <c r="T140" s="288"/>
    </row>
    <row r="141" spans="1:20" x14ac:dyDescent="0.5">
      <c r="A141" s="105"/>
      <c r="B141" s="59"/>
      <c r="C141" s="68">
        <f>Assessment_DataCollection!C268</f>
        <v>0</v>
      </c>
      <c r="D141" s="71">
        <f>Assessment_DataCollection!D268</f>
        <v>0</v>
      </c>
      <c r="E141" s="288"/>
      <c r="F141" s="8"/>
      <c r="G141" s="136" t="str">
        <f>Assessment_DataCollection!G268</f>
        <v>How are they trained?</v>
      </c>
      <c r="H141" s="197"/>
      <c r="I141" s="198"/>
      <c r="J141" s="199" t="s">
        <v>743</v>
      </c>
      <c r="K141" s="200"/>
      <c r="L141" s="233"/>
      <c r="M141" s="234"/>
      <c r="N141" s="215"/>
      <c r="O141" s="234"/>
      <c r="P141" s="216"/>
      <c r="Q141" s="217"/>
      <c r="R141" s="234"/>
      <c r="S141" s="234"/>
      <c r="T141" s="288"/>
    </row>
    <row r="142" spans="1:20" ht="49.5" customHeight="1" x14ac:dyDescent="0.5">
      <c r="A142" s="105" t="str">
        <f>Assessment_DataCollection!A269:G269</f>
        <v>2.3.6.b</v>
      </c>
      <c r="B142" s="59" t="str">
        <f>Assessment_DataCollection!B269</f>
        <v>2.3.6 b. Stipulates computer-based independent student learning:</v>
      </c>
      <c r="C142" s="68">
        <f>Assessment_DataCollection!C269</f>
        <v>0</v>
      </c>
      <c r="D142" s="71">
        <f>Assessment_DataCollection!D269</f>
        <v>0</v>
      </c>
      <c r="E142" s="288"/>
      <c r="F142" s="8" t="str">
        <f>Assessment_DataCollection!F269</f>
        <v>2.3.6.b</v>
      </c>
      <c r="G142" s="136" t="str">
        <f>Assessment_DataCollection!G269</f>
        <v xml:space="preserve">Is the computer-based program required to proceed from simple to complex and support the goals and objectives of the driver education program? </v>
      </c>
      <c r="H142" s="197">
        <v>44518</v>
      </c>
      <c r="I142" s="198" t="s">
        <v>700</v>
      </c>
      <c r="J142" s="199" t="s">
        <v>744</v>
      </c>
      <c r="K142" s="200"/>
      <c r="L142" s="233">
        <v>44520</v>
      </c>
      <c r="M142" s="234" t="s">
        <v>576</v>
      </c>
      <c r="N142" s="215"/>
      <c r="O142" s="234"/>
      <c r="P142" s="216"/>
      <c r="Q142" s="217"/>
      <c r="R142" s="234" t="s">
        <v>186</v>
      </c>
      <c r="S142" s="234"/>
      <c r="T142" s="288"/>
    </row>
    <row r="143" spans="1:20" ht="41" x14ac:dyDescent="0.5">
      <c r="A143" s="105"/>
      <c r="B143" s="59" t="str">
        <f>Assessment_DataCollection!B270</f>
        <v>• Be approved by the state, proceed from simple to complex and supports the goals and objectives of the driver education program</v>
      </c>
      <c r="C143" s="68" t="str">
        <f>Assessment_DataCollection!C270</f>
        <v>N/A</v>
      </c>
      <c r="D143" s="71" t="str">
        <f>Assessment_DataCollection!D270</f>
        <v>N/A</v>
      </c>
      <c r="E143" s="288"/>
      <c r="F143" s="8"/>
      <c r="G143" s="136" t="str">
        <f>Assessment_DataCollection!G270</f>
        <v xml:space="preserve">If yes, how do you do this? 
</v>
      </c>
      <c r="H143" s="197"/>
      <c r="I143" s="198"/>
      <c r="J143" s="199"/>
      <c r="K143" s="200"/>
      <c r="L143" s="233"/>
      <c r="M143" s="234" t="s">
        <v>745</v>
      </c>
      <c r="N143" s="215" t="s">
        <v>746</v>
      </c>
      <c r="O143" s="234" t="s">
        <v>747</v>
      </c>
      <c r="P143" s="216"/>
      <c r="Q143" s="217"/>
      <c r="R143" s="234" t="s">
        <v>631</v>
      </c>
      <c r="S143" s="234"/>
      <c r="T143" s="288"/>
    </row>
    <row r="144" spans="1:20" ht="25.5" customHeight="1" x14ac:dyDescent="0.5">
      <c r="A144" s="105"/>
      <c r="B144" s="59" t="str">
        <f>Assessment_DataCollection!B271</f>
        <v>• Not be counted towards behind-the-wheel driver education</v>
      </c>
      <c r="C144" s="68" t="str">
        <f>Assessment_DataCollection!C271</f>
        <v>N/A</v>
      </c>
      <c r="D144" s="71" t="str">
        <f>Assessment_DataCollection!D271</f>
        <v>N/A</v>
      </c>
      <c r="E144" s="288"/>
      <c r="F144" s="8"/>
      <c r="G144" s="136" t="str">
        <f>Assessment_DataCollection!G271</f>
        <v>Do you require the computer-based program to be counted towards BTW? Please explain.</v>
      </c>
      <c r="H144" s="197">
        <v>44518</v>
      </c>
      <c r="I144" s="198" t="s">
        <v>724</v>
      </c>
      <c r="J144" s="199" t="s">
        <v>213</v>
      </c>
      <c r="K144" s="200"/>
      <c r="L144" s="233">
        <v>44520</v>
      </c>
      <c r="M144" s="234" t="s">
        <v>576</v>
      </c>
      <c r="N144" s="215"/>
      <c r="O144" s="234"/>
      <c r="P144" s="216"/>
      <c r="Q144" s="217"/>
      <c r="R144" s="234"/>
      <c r="S144" s="234"/>
      <c r="T144" s="288"/>
    </row>
    <row r="145" spans="1:20" ht="68.349999999999994" x14ac:dyDescent="0.5">
      <c r="A145" s="105"/>
      <c r="B145" s="59" t="str">
        <f>Assessment_DataCollection!B272</f>
        <v>• Be user-friendly and accessible to all students</v>
      </c>
      <c r="C145" s="68" t="str">
        <f>Assessment_DataCollection!C272</f>
        <v>N/A</v>
      </c>
      <c r="D145" s="71" t="str">
        <f>Assessment_DataCollection!D272</f>
        <v>N/A</v>
      </c>
      <c r="E145" s="288"/>
      <c r="F145" s="8"/>
      <c r="G145" s="136" t="str">
        <f>Assessment_DataCollection!G272</f>
        <v xml:space="preserve">Is it required the computer-based program is user-friendly and accessible to all students? </v>
      </c>
      <c r="H145" s="197">
        <v>44518</v>
      </c>
      <c r="I145" s="198" t="s">
        <v>700</v>
      </c>
      <c r="J145" s="199" t="s">
        <v>748</v>
      </c>
      <c r="K145" s="200"/>
      <c r="L145" s="233">
        <v>44520</v>
      </c>
      <c r="M145" s="234" t="s">
        <v>749</v>
      </c>
      <c r="N145" s="215" t="s">
        <v>750</v>
      </c>
      <c r="O145" s="234"/>
      <c r="P145" s="216"/>
      <c r="Q145" s="217"/>
      <c r="R145" s="234" t="s">
        <v>596</v>
      </c>
      <c r="S145" s="234"/>
      <c r="T145" s="288"/>
    </row>
    <row r="146" spans="1:20" ht="54.7" x14ac:dyDescent="0.5">
      <c r="A146" s="105"/>
      <c r="B146" s="59" t="str">
        <f>Assessment_DataCollection!B273</f>
        <v>• Includes consequences for making incorrect skill, knowledge or attitudinal decisions or actions.</v>
      </c>
      <c r="C146" s="68" t="str">
        <f>Assessment_DataCollection!C273</f>
        <v>N/A</v>
      </c>
      <c r="D146" s="71" t="str">
        <f>Assessment_DataCollection!D273</f>
        <v>N/A</v>
      </c>
      <c r="E146" s="288"/>
      <c r="F146" s="8"/>
      <c r="G146" s="136" t="str">
        <f>Assessment_DataCollection!G273</f>
        <v>How have you accomplished this?</v>
      </c>
      <c r="H146" s="197"/>
      <c r="I146" s="198"/>
      <c r="J146" s="199" t="s">
        <v>751</v>
      </c>
      <c r="K146" s="200"/>
      <c r="L146" s="233">
        <v>44520</v>
      </c>
      <c r="M146" s="234" t="s">
        <v>752</v>
      </c>
      <c r="N146" s="215"/>
      <c r="O146" s="234"/>
      <c r="P146" s="216"/>
      <c r="Q146" s="217"/>
      <c r="R146" s="234" t="s">
        <v>596</v>
      </c>
      <c r="S146" s="234"/>
      <c r="T146" s="288"/>
    </row>
    <row r="147" spans="1:20" ht="39" customHeight="1" x14ac:dyDescent="0.5">
      <c r="A147" s="105"/>
      <c r="B147" s="59" t="str">
        <f>Assessment_DataCollection!B274</f>
        <v>• Provides remedial practice</v>
      </c>
      <c r="C147" s="68" t="str">
        <f>Assessment_DataCollection!C274</f>
        <v>N/A</v>
      </c>
      <c r="D147" s="71" t="str">
        <f>Assessment_DataCollection!D274</f>
        <v>N/A</v>
      </c>
      <c r="E147" s="288"/>
      <c r="F147" s="8"/>
      <c r="G147" s="136" t="str">
        <f>Assessment_DataCollection!G274</f>
        <v>Is it required the computer-based program includes consequences for making incorrect skill, knowledge or attitudinal decisions or actions? How is that done?</v>
      </c>
      <c r="H147" s="197">
        <v>44518</v>
      </c>
      <c r="I147" s="198" t="s">
        <v>700</v>
      </c>
      <c r="J147" s="199" t="s">
        <v>753</v>
      </c>
      <c r="K147" s="200"/>
      <c r="L147" s="233">
        <v>44520</v>
      </c>
      <c r="M147" s="234" t="s">
        <v>576</v>
      </c>
      <c r="N147" s="215"/>
      <c r="O147" s="234"/>
      <c r="P147" s="216"/>
      <c r="Q147" s="217"/>
      <c r="R147" s="234" t="s">
        <v>186</v>
      </c>
      <c r="S147" s="234"/>
      <c r="T147" s="288"/>
    </row>
    <row r="148" spans="1:20" ht="95.7" x14ac:dyDescent="0.5">
      <c r="A148" s="105"/>
      <c r="B148" s="59"/>
      <c r="C148" s="68"/>
      <c r="D148" s="71"/>
      <c r="E148" s="288"/>
      <c r="F148" s="8"/>
      <c r="G148" s="136" t="str">
        <f>Assessment_DataCollection!G275</f>
        <v>Is it required for the computer-based program to provide remedial practice? How is that done?</v>
      </c>
      <c r="H148" s="197"/>
      <c r="I148" s="198"/>
      <c r="J148" s="199" t="s">
        <v>754</v>
      </c>
      <c r="K148" s="200"/>
      <c r="L148" s="233">
        <v>44520</v>
      </c>
      <c r="M148" s="234" t="s">
        <v>755</v>
      </c>
      <c r="N148" s="215"/>
      <c r="O148" s="234"/>
      <c r="P148" s="216"/>
      <c r="Q148" s="217"/>
      <c r="R148" s="234" t="s">
        <v>207</v>
      </c>
      <c r="S148" s="234"/>
      <c r="T148" s="288"/>
    </row>
    <row r="149" spans="1:20" ht="14.7" thickBot="1" x14ac:dyDescent="0.55000000000000004">
      <c r="A149" s="105"/>
      <c r="B149" s="59"/>
      <c r="C149" s="68"/>
      <c r="D149" s="71"/>
      <c r="E149" s="288"/>
      <c r="F149" s="8"/>
      <c r="G149" s="136" t="str">
        <f>Assessment_DataCollection!G276</f>
        <v>How is that done?</v>
      </c>
      <c r="H149" s="197"/>
      <c r="I149" s="198"/>
      <c r="J149" s="199"/>
      <c r="K149" s="200"/>
      <c r="L149" s="233"/>
      <c r="M149" s="234"/>
      <c r="N149" s="215"/>
      <c r="O149" s="234"/>
      <c r="P149" s="216"/>
      <c r="Q149" s="217"/>
      <c r="R149" s="234"/>
      <c r="S149" s="234"/>
      <c r="T149" s="288"/>
    </row>
    <row r="150" spans="1:20" ht="109.35" x14ac:dyDescent="0.5">
      <c r="A150" s="105" t="str">
        <f>Assessment_DataCollection!A277:G277</f>
        <v>2.3.6.c</v>
      </c>
      <c r="B150" s="59" t="str">
        <f>Assessment_DataCollection!B277</f>
        <v>2.3.6 c. Ensures computer-based independent student learning is classified as classroom instruction and should not exceed the 120 minute per day maximum</v>
      </c>
      <c r="C150" s="128" t="str">
        <f>Assessment_DataCollection!C277</f>
        <v>N/A</v>
      </c>
      <c r="D150" s="129" t="str">
        <f>Assessment_DataCollection!D277</f>
        <v>N/A</v>
      </c>
      <c r="E150" s="288"/>
      <c r="F150" s="8" t="str">
        <f>Assessment_DataCollection!F277</f>
        <v>2.3.6.c</v>
      </c>
      <c r="G150" s="136" t="str">
        <f>Assessment_DataCollection!G277</f>
        <v xml:space="preserve">Do you ensure the computer-based program is classified as classroom instruction and does not exceed the 120 minute per day maximum? </v>
      </c>
      <c r="H150" s="197">
        <v>44518</v>
      </c>
      <c r="I150" s="198" t="s">
        <v>700</v>
      </c>
      <c r="J150" s="199" t="s">
        <v>756</v>
      </c>
      <c r="K150" s="200"/>
      <c r="L150" s="233">
        <v>44520</v>
      </c>
      <c r="M150" s="234" t="s">
        <v>755</v>
      </c>
      <c r="N150" s="215"/>
      <c r="O150" s="234"/>
      <c r="P150" s="216"/>
      <c r="Q150" s="217"/>
      <c r="R150" s="234" t="s">
        <v>207</v>
      </c>
      <c r="S150" s="234"/>
      <c r="T150" s="288"/>
    </row>
    <row r="151" spans="1:20" x14ac:dyDescent="0.5">
      <c r="A151" s="105"/>
      <c r="B151" s="59"/>
      <c r="C151" s="68"/>
      <c r="D151" s="71"/>
      <c r="E151" s="288"/>
      <c r="F151" s="8"/>
      <c r="G151" s="136" t="str">
        <f>Assessment_DataCollection!G278</f>
        <v xml:space="preserve">How long is the program? </v>
      </c>
      <c r="H151" s="197"/>
      <c r="I151" s="198"/>
      <c r="J151" s="199" t="s">
        <v>757</v>
      </c>
      <c r="K151" s="200"/>
      <c r="L151" s="233">
        <v>44520</v>
      </c>
      <c r="M151" s="234" t="s">
        <v>576</v>
      </c>
      <c r="N151" s="215"/>
      <c r="O151" s="234"/>
      <c r="P151" s="216"/>
      <c r="Q151" s="217"/>
      <c r="R151" s="234" t="s">
        <v>186</v>
      </c>
      <c r="S151" s="234"/>
      <c r="T151" s="288"/>
    </row>
    <row r="152" spans="1:20" ht="14.7" thickBot="1" x14ac:dyDescent="0.55000000000000004">
      <c r="A152" s="105">
        <f>Assessment_DataCollection!A279:G279</f>
        <v>2.4</v>
      </c>
      <c r="B152" s="243" t="str">
        <f>Assessment_DataCollection!B279</f>
        <v>Online Delivery Methods</v>
      </c>
      <c r="C152" s="3"/>
      <c r="D152" s="3"/>
      <c r="E152" s="288"/>
      <c r="F152" s="8">
        <f>Assessment_DataCollection!F279</f>
        <v>2.4</v>
      </c>
      <c r="G152" s="243" t="str">
        <f>Assessment_DataCollection!G279</f>
        <v>Online Delivery Methods</v>
      </c>
      <c r="H152" s="194"/>
      <c r="I152" s="194"/>
      <c r="J152" s="194"/>
      <c r="K152" s="194"/>
      <c r="L152" s="194"/>
      <c r="M152" s="194"/>
      <c r="N152" s="194"/>
      <c r="O152" s="194"/>
      <c r="P152" s="194"/>
      <c r="Q152" s="194"/>
      <c r="R152" s="194"/>
      <c r="S152" s="194"/>
      <c r="T152" s="288"/>
    </row>
    <row r="153" spans="1:20" ht="41" x14ac:dyDescent="0.5">
      <c r="A153" s="105"/>
      <c r="B153" s="59" t="str">
        <f>Assessment_DataCollection!B280</f>
        <v>Do you have online standards?</v>
      </c>
      <c r="C153" s="301" t="str">
        <f>Assessment_DataCollection!C280</f>
        <v>Yes</v>
      </c>
      <c r="D153" s="302" t="str">
        <f>Assessment_DataCollection!D280</f>
        <v>Yes</v>
      </c>
      <c r="E153" s="288"/>
      <c r="F153" s="8"/>
      <c r="G153" s="136" t="str">
        <f>Assessment_DataCollection!G280</f>
        <v>Do you have online standards?</v>
      </c>
      <c r="H153" s="197">
        <v>44518</v>
      </c>
      <c r="I153" s="198" t="s">
        <v>700</v>
      </c>
      <c r="J153" s="199" t="s">
        <v>758</v>
      </c>
      <c r="K153" s="200"/>
      <c r="L153" s="233">
        <v>44520</v>
      </c>
      <c r="M153" s="234" t="s">
        <v>578</v>
      </c>
      <c r="N153" s="215" t="s">
        <v>759</v>
      </c>
      <c r="O153" s="234" t="s">
        <v>747</v>
      </c>
      <c r="P153" s="216"/>
      <c r="Q153" s="217"/>
      <c r="R153" s="234" t="s">
        <v>631</v>
      </c>
      <c r="S153" s="234"/>
      <c r="T153" s="132"/>
    </row>
    <row r="154" spans="1:20" ht="54.7" x14ac:dyDescent="0.5">
      <c r="A154" s="105"/>
      <c r="B154" s="59" t="str">
        <f>Assessment_DataCollection!B281</f>
        <v>Do you allow online driver education?</v>
      </c>
      <c r="C154" s="301" t="str">
        <f>Assessment_DataCollection!C281</f>
        <v>Yes</v>
      </c>
      <c r="D154" s="302" t="str">
        <f>Assessment_DataCollection!D281</f>
        <v>Yes</v>
      </c>
      <c r="E154" s="288"/>
      <c r="F154" s="8"/>
      <c r="G154" s="136" t="str">
        <f>Assessment_DataCollection!G281</f>
        <v>Do you allow online driver education?</v>
      </c>
      <c r="H154" s="197">
        <v>44518</v>
      </c>
      <c r="I154" s="198" t="s">
        <v>760</v>
      </c>
      <c r="J154" s="199" t="s">
        <v>761</v>
      </c>
      <c r="K154" s="200" t="s">
        <v>762</v>
      </c>
      <c r="L154" s="233">
        <v>44520</v>
      </c>
      <c r="M154" s="234" t="s">
        <v>763</v>
      </c>
      <c r="N154" s="215" t="s">
        <v>764</v>
      </c>
      <c r="O154" s="234" t="s">
        <v>747</v>
      </c>
      <c r="P154" s="216"/>
      <c r="Q154" s="217"/>
      <c r="R154" s="234" t="s">
        <v>631</v>
      </c>
      <c r="S154" s="234"/>
      <c r="T154" s="132"/>
    </row>
    <row r="155" spans="1:20" ht="57.7" thickBot="1" x14ac:dyDescent="0.55000000000000004">
      <c r="A155" s="105" t="str">
        <f>Assessment_DataCollection!A282:G282</f>
        <v>2.4.1</v>
      </c>
      <c r="B155" s="243" t="str">
        <f>Assessment_DataCollection!B282</f>
        <v>2.4.1 States shall establish requirements for the instructional design of online delivery of driver education, if permitted, that establishes how to organize, standardize, communicate and examine the instructional content/curriculum</v>
      </c>
      <c r="C155" s="301" t="str">
        <f>Assessment_DataCollection!C282</f>
        <v>Planned</v>
      </c>
      <c r="D155" s="129" t="str">
        <f>Assessment_DataCollection!D282</f>
        <v>Planned</v>
      </c>
      <c r="E155" s="288"/>
      <c r="F155" s="8" t="str">
        <f>Assessment_DataCollection!F282</f>
        <v>2.4.1</v>
      </c>
      <c r="G155" s="243" t="str">
        <f>Assessment_DataCollection!G282</f>
        <v>2.4.1 States shall establish requirements for the instructional design of online delivery of driver education, if permitted, that establishes how to organize, standardize, communicate and examine the instructional content/curriculum</v>
      </c>
      <c r="H155" s="194"/>
      <c r="I155" s="194"/>
      <c r="J155" s="194"/>
      <c r="K155" s="194"/>
      <c r="L155" s="194"/>
      <c r="M155" s="194"/>
      <c r="N155" s="194"/>
      <c r="O155" s="194"/>
      <c r="P155" s="194"/>
      <c r="Q155" s="194"/>
      <c r="R155" s="194"/>
      <c r="S155" s="194"/>
      <c r="T155" s="288"/>
    </row>
    <row r="156" spans="1:20" ht="41" x14ac:dyDescent="0.5">
      <c r="A156" s="105"/>
      <c r="B156" s="59"/>
      <c r="C156" s="68"/>
      <c r="D156" s="71"/>
      <c r="E156" s="288"/>
      <c r="F156" s="8"/>
      <c r="G156" s="136" t="str">
        <f>Assessment_DataCollection!G283</f>
        <v xml:space="preserve">Is online driver education allowed? </v>
      </c>
      <c r="H156" s="197"/>
      <c r="I156" s="198"/>
      <c r="J156" s="199" t="s">
        <v>743</v>
      </c>
      <c r="K156" s="200"/>
      <c r="L156" s="233">
        <v>44520</v>
      </c>
      <c r="M156" s="234" t="s">
        <v>765</v>
      </c>
      <c r="N156" s="215" t="s">
        <v>766</v>
      </c>
      <c r="O156" s="234" t="s">
        <v>747</v>
      </c>
      <c r="P156" s="216"/>
      <c r="Q156" s="217"/>
      <c r="R156" s="234" t="s">
        <v>631</v>
      </c>
      <c r="S156" s="234"/>
      <c r="T156" s="288"/>
    </row>
    <row r="157" spans="1:20" ht="14.7" thickBot="1" x14ac:dyDescent="0.55000000000000004">
      <c r="A157" s="105"/>
      <c r="B157" s="59"/>
      <c r="C157" s="68"/>
      <c r="D157" s="71"/>
      <c r="E157" s="288"/>
      <c r="F157" s="8"/>
      <c r="G157" s="136" t="str">
        <f>Assessment_DataCollection!G284</f>
        <v xml:space="preserve">Is online driver education allowed? </v>
      </c>
      <c r="H157" s="197"/>
      <c r="I157" s="198"/>
      <c r="J157" s="199"/>
      <c r="K157" s="200"/>
      <c r="L157" s="233"/>
      <c r="M157" s="234"/>
      <c r="N157" s="215"/>
      <c r="O157" s="234"/>
      <c r="P157" s="216"/>
      <c r="Q157" s="217"/>
      <c r="R157" s="234"/>
      <c r="S157" s="234"/>
      <c r="T157" s="288"/>
    </row>
    <row r="158" spans="1:20" ht="54.7" x14ac:dyDescent="0.5">
      <c r="A158" s="105" t="str">
        <f>Assessment_DataCollection!A285:G285</f>
        <v>2.4.1.a</v>
      </c>
      <c r="B158" s="59" t="str">
        <f>Assessment_DataCollection!B285</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158" s="128" t="str">
        <f>Assessment_DataCollection!C285</f>
        <v>Planned</v>
      </c>
      <c r="D158" s="129" t="str">
        <f>Assessment_DataCollection!D285</f>
        <v>Planned</v>
      </c>
      <c r="E158" s="288"/>
      <c r="F158" s="8" t="str">
        <f>Assessment_DataCollection!F285</f>
        <v>2.4.1.a</v>
      </c>
      <c r="G158" s="136" t="str">
        <f>Assessment_DataCollection!G285</f>
        <v xml:space="preserve">What does your online course syllabus provide? </v>
      </c>
      <c r="H158" s="197"/>
      <c r="I158" s="198"/>
      <c r="J158" s="199" t="s">
        <v>767</v>
      </c>
      <c r="K158" s="200"/>
      <c r="L158" s="233">
        <v>44520</v>
      </c>
      <c r="M158" s="234" t="s">
        <v>768</v>
      </c>
      <c r="N158" s="215" t="s">
        <v>769</v>
      </c>
      <c r="O158" s="234" t="s">
        <v>747</v>
      </c>
      <c r="P158" s="216"/>
      <c r="Q158" s="217"/>
      <c r="R158" s="234" t="s">
        <v>631</v>
      </c>
      <c r="S158" s="234"/>
      <c r="T158" s="132"/>
    </row>
    <row r="159" spans="1:20" ht="27.35" x14ac:dyDescent="0.5">
      <c r="A159" s="105"/>
      <c r="B159" s="59" t="str">
        <f>Assessment_DataCollection!B286</f>
        <v>• Contact information includes hours of availability and expected response time</v>
      </c>
      <c r="C159" s="128" t="str">
        <f>Assessment_DataCollection!C286</f>
        <v>Planned</v>
      </c>
      <c r="D159" s="129" t="str">
        <f>Assessment_DataCollection!D286</f>
        <v>Planned</v>
      </c>
      <c r="E159" s="288"/>
      <c r="F159" s="8"/>
      <c r="G159" s="136" t="str">
        <f>Assessment_DataCollection!G286</f>
        <v xml:space="preserve">Is contact information included? </v>
      </c>
      <c r="H159" s="197"/>
      <c r="I159" s="198"/>
      <c r="J159" s="199" t="s">
        <v>770</v>
      </c>
      <c r="K159" s="200"/>
      <c r="L159" s="233">
        <v>44520</v>
      </c>
      <c r="M159" s="234" t="s">
        <v>576</v>
      </c>
      <c r="N159" s="215"/>
      <c r="O159" s="234"/>
      <c r="P159" s="216"/>
      <c r="Q159" s="217"/>
      <c r="R159" s="234"/>
      <c r="S159" s="234"/>
      <c r="T159" s="288"/>
    </row>
    <row r="160" spans="1:20" ht="54.7" x14ac:dyDescent="0.5">
      <c r="A160" s="105"/>
      <c r="B160" s="59" t="str">
        <f>Assessment_DataCollection!B287</f>
        <v>• Contact information for online instructors and the online instructor’s hours of availability are clearly posted on the course website</v>
      </c>
      <c r="C160" s="128" t="str">
        <f>Assessment_DataCollection!C287</f>
        <v>Planned</v>
      </c>
      <c r="D160" s="129" t="str">
        <f>Assessment_DataCollection!D287</f>
        <v>Planned</v>
      </c>
      <c r="E160" s="288"/>
      <c r="F160" s="8"/>
      <c r="G160" s="136" t="str">
        <f>Assessment_DataCollection!G287</f>
        <v>If yes, what contact information do you require be provided?</v>
      </c>
      <c r="H160" s="197"/>
      <c r="I160" s="198"/>
      <c r="J160" s="199"/>
      <c r="K160" s="200"/>
      <c r="L160" s="233">
        <v>44520</v>
      </c>
      <c r="M160" s="234" t="s">
        <v>771</v>
      </c>
      <c r="N160" s="215" t="s">
        <v>772</v>
      </c>
      <c r="O160" s="234" t="s">
        <v>670</v>
      </c>
      <c r="P160" s="216"/>
      <c r="Q160" s="217"/>
      <c r="R160" s="234" t="s">
        <v>773</v>
      </c>
      <c r="S160" s="234"/>
      <c r="T160" s="288"/>
    </row>
    <row r="161" spans="1:20" ht="54.7" x14ac:dyDescent="0.5">
      <c r="A161" s="105" t="str">
        <f>Assessment_DataCollection!A288:G288</f>
        <v>2.4.1.b</v>
      </c>
      <c r="B161" s="59" t="str">
        <f>Assessment_DataCollection!B288</f>
        <v>2.4.1 b. Course timeline, important dates, and deadlines are clearly described in the syllabus and on the website</v>
      </c>
      <c r="C161" s="128" t="str">
        <f>Assessment_DataCollection!C288</f>
        <v>Planned</v>
      </c>
      <c r="D161" s="129" t="str">
        <f>Assessment_DataCollection!D288</f>
        <v>Planned</v>
      </c>
      <c r="E161" s="288"/>
      <c r="F161" s="8" t="str">
        <f>Assessment_DataCollection!F288</f>
        <v>2.4.1.b</v>
      </c>
      <c r="G161" s="136" t="str">
        <f>Assessment_DataCollection!G288</f>
        <v xml:space="preserve">Is a course timeline, important dates, and deadlines provided? </v>
      </c>
      <c r="H161" s="197">
        <v>44518</v>
      </c>
      <c r="I161" s="198" t="s">
        <v>700</v>
      </c>
      <c r="J161" s="199" t="s">
        <v>774</v>
      </c>
      <c r="K161" s="200"/>
      <c r="L161" s="233">
        <v>44520</v>
      </c>
      <c r="M161" s="234" t="s">
        <v>775</v>
      </c>
      <c r="N161" s="215" t="s">
        <v>776</v>
      </c>
      <c r="O161" s="234" t="s">
        <v>747</v>
      </c>
      <c r="P161" s="216"/>
      <c r="Q161" s="217"/>
      <c r="R161" s="234" t="s">
        <v>631</v>
      </c>
      <c r="S161" s="234"/>
      <c r="T161" s="288"/>
    </row>
    <row r="162" spans="1:20" ht="14.7" thickBot="1" x14ac:dyDescent="0.55000000000000004">
      <c r="A162" s="105"/>
      <c r="B162" s="59"/>
      <c r="C162" s="68"/>
      <c r="D162" s="71"/>
      <c r="E162" s="288"/>
      <c r="F162" s="8"/>
      <c r="G162" s="136" t="str">
        <f>Assessment_DataCollection!G289</f>
        <v xml:space="preserve">If yes, what do you provide? </v>
      </c>
      <c r="H162" s="197"/>
      <c r="I162" s="198"/>
      <c r="J162" s="199"/>
      <c r="K162" s="200"/>
      <c r="L162" s="233"/>
      <c r="M162" s="234"/>
      <c r="N162" s="215"/>
      <c r="O162" s="234"/>
      <c r="P162" s="216"/>
      <c r="Q162" s="217"/>
      <c r="R162" s="234"/>
      <c r="S162" s="234"/>
      <c r="T162" s="288"/>
    </row>
    <row r="163" spans="1:20" ht="27.35" x14ac:dyDescent="0.5">
      <c r="A163" s="105" t="str">
        <f>Assessment_DataCollection!A290:G290</f>
        <v>2.4.1.c</v>
      </c>
      <c r="B163" s="59" t="str">
        <f>Assessment_DataCollection!B290</f>
        <v>2.4.1 c. The syllabus and curriculum both outline any required parent participation and monitoring</v>
      </c>
      <c r="C163" s="128" t="str">
        <f>Assessment_DataCollection!C290</f>
        <v>Yes</v>
      </c>
      <c r="D163" s="129" t="str">
        <f>Assessment_DataCollection!D290</f>
        <v>Yes</v>
      </c>
      <c r="E163" s="288"/>
      <c r="F163" s="8" t="str">
        <f>Assessment_DataCollection!F290</f>
        <v>2.4.1.c</v>
      </c>
      <c r="G163" s="136" t="str">
        <f>Assessment_DataCollection!G290</f>
        <v>Does the syllabus and curriculum both outline any required parent participation and monitoring?</v>
      </c>
      <c r="H163" s="197">
        <v>44518</v>
      </c>
      <c r="I163" s="198"/>
      <c r="J163" s="199" t="s">
        <v>422</v>
      </c>
      <c r="K163" s="200"/>
      <c r="L163" s="233">
        <v>44520</v>
      </c>
      <c r="M163" s="234" t="s">
        <v>578</v>
      </c>
      <c r="N163" s="215" t="s">
        <v>777</v>
      </c>
      <c r="O163" s="234" t="s">
        <v>778</v>
      </c>
      <c r="P163" s="216"/>
      <c r="Q163" s="217"/>
      <c r="R163" s="234" t="s">
        <v>773</v>
      </c>
      <c r="S163" s="234"/>
      <c r="T163" s="132"/>
    </row>
    <row r="164" spans="1:20" ht="41" x14ac:dyDescent="0.5">
      <c r="A164" s="105"/>
      <c r="B164" s="59"/>
      <c r="C164" s="68"/>
      <c r="D164" s="71"/>
      <c r="E164" s="288"/>
      <c r="F164" s="8"/>
      <c r="G164" s="136" t="str">
        <f>Assessment_DataCollection!G291</f>
        <v xml:space="preserve">If yes, what kind of parent participation and monitoring? Please explain. </v>
      </c>
      <c r="H164" s="197">
        <v>44518</v>
      </c>
      <c r="I164" s="198"/>
      <c r="J164" s="199" t="s">
        <v>779</v>
      </c>
      <c r="K164" s="200"/>
      <c r="L164" s="233">
        <v>44520</v>
      </c>
      <c r="M164" s="234" t="s">
        <v>780</v>
      </c>
      <c r="N164" s="215" t="s">
        <v>781</v>
      </c>
      <c r="O164" s="234" t="s">
        <v>670</v>
      </c>
      <c r="P164" s="216"/>
      <c r="Q164" s="217" t="s">
        <v>782</v>
      </c>
      <c r="R164" s="234" t="s">
        <v>773</v>
      </c>
      <c r="S164" s="234"/>
      <c r="T164" s="288"/>
    </row>
    <row r="165" spans="1:20" ht="41" x14ac:dyDescent="0.5">
      <c r="A165" s="105" t="str">
        <f>Assessment_DataCollection!A292:G292</f>
        <v>2.4.1.d</v>
      </c>
      <c r="B165" s="59" t="str">
        <f>Assessment_DataCollection!B292</f>
        <v>2.4.1 d. For parent-taught driver education, the course curriculum has a specific component requiring regular parent participation, in addition to conducting the behind-the-wheel portion of the course</v>
      </c>
      <c r="C165" s="128" t="str">
        <f>Assessment_DataCollection!C292</f>
        <v>No</v>
      </c>
      <c r="D165" s="129" t="str">
        <f>Assessment_DataCollection!D292</f>
        <v>No</v>
      </c>
      <c r="E165" s="288"/>
      <c r="F165" s="8" t="str">
        <f>Assessment_DataCollection!F292</f>
        <v>2.4.1.d</v>
      </c>
      <c r="G165" s="136" t="str">
        <f>Assessment_DataCollection!G292</f>
        <v xml:space="preserve">For parent-taught driver education, does the course curriculum have a specific component requiring regular parent participation, in addition to conducting the behind-the-wheel portion of the course? </v>
      </c>
      <c r="H165" s="197">
        <v>44518</v>
      </c>
      <c r="I165" s="198"/>
      <c r="J165" s="199" t="s">
        <v>783</v>
      </c>
      <c r="K165" s="200"/>
      <c r="L165" s="233">
        <v>44520</v>
      </c>
      <c r="M165" s="234" t="s">
        <v>784</v>
      </c>
      <c r="N165" s="215" t="s">
        <v>785</v>
      </c>
      <c r="O165" s="234" t="s">
        <v>670</v>
      </c>
      <c r="P165" s="216"/>
      <c r="Q165" s="217"/>
      <c r="R165" s="234"/>
      <c r="S165" s="234"/>
      <c r="T165" s="288"/>
    </row>
    <row r="166" spans="1:20" ht="14.7" thickBot="1" x14ac:dyDescent="0.55000000000000004">
      <c r="A166" s="105" t="s">
        <v>15</v>
      </c>
      <c r="B166" s="59" t="s">
        <v>15</v>
      </c>
      <c r="C166" s="68"/>
      <c r="D166" s="71"/>
      <c r="E166" s="288"/>
      <c r="F166" s="8"/>
      <c r="G166" s="136" t="str">
        <f>Assessment_DataCollection!G293</f>
        <v xml:space="preserve">If yes, what is the parent participation? Please explain. </v>
      </c>
      <c r="H166" s="197"/>
      <c r="I166" s="198"/>
      <c r="J166" s="199"/>
      <c r="K166" s="200"/>
      <c r="L166" s="233"/>
      <c r="M166" s="234"/>
      <c r="N166" s="215"/>
      <c r="O166" s="234"/>
      <c r="P166" s="216"/>
      <c r="Q166" s="217"/>
      <c r="R166" s="234"/>
      <c r="S166" s="234"/>
      <c r="T166" s="288"/>
    </row>
    <row r="167" spans="1:20" ht="41" x14ac:dyDescent="0.5">
      <c r="A167" s="105" t="str">
        <f>Assessment_DataCollection!A294:G294</f>
        <v>2.4.1.e</v>
      </c>
      <c r="B167" s="59" t="str">
        <f>Assessment_DataCollection!B294</f>
        <v>2.4.1 e. The course is organized into units and lessons, each of which follows a knowledge map and, where appropriate, builds upon previous units and/or concepts</v>
      </c>
      <c r="C167" s="128" t="str">
        <f>Assessment_DataCollection!C294</f>
        <v>Yes</v>
      </c>
      <c r="D167" s="129" t="str">
        <f>Assessment_DataCollection!D294</f>
        <v>Yes</v>
      </c>
      <c r="E167" s="288"/>
      <c r="F167" s="8" t="str">
        <f>Assessment_DataCollection!F294</f>
        <v>2.4.1.e</v>
      </c>
      <c r="G167" s="136" t="str">
        <f>Assessment_DataCollection!G294</f>
        <v xml:space="preserve">Is the online course organized into units and lessons? </v>
      </c>
      <c r="H167" s="197">
        <v>44518</v>
      </c>
      <c r="I167" s="198" t="s">
        <v>786</v>
      </c>
      <c r="J167" s="199" t="s">
        <v>302</v>
      </c>
      <c r="K167" s="200"/>
      <c r="L167" s="233">
        <v>44520</v>
      </c>
      <c r="M167" s="234" t="s">
        <v>787</v>
      </c>
      <c r="N167" s="215" t="s">
        <v>788</v>
      </c>
      <c r="O167" s="234" t="s">
        <v>789</v>
      </c>
      <c r="P167" s="216"/>
      <c r="Q167" s="217"/>
      <c r="R167" s="234"/>
      <c r="S167" s="234"/>
      <c r="T167" s="132"/>
    </row>
    <row r="168" spans="1:20" x14ac:dyDescent="0.5">
      <c r="A168" s="105" t="s">
        <v>15</v>
      </c>
      <c r="B168" s="59" t="s">
        <v>15</v>
      </c>
      <c r="C168" s="68"/>
      <c r="D168" s="71"/>
      <c r="E168" s="288"/>
      <c r="F168" s="8"/>
      <c r="G168" s="136" t="str">
        <f>Assessment_DataCollection!G295</f>
        <v>How is it organized? What are the units and lessons?</v>
      </c>
      <c r="H168" s="197"/>
      <c r="I168" s="198"/>
      <c r="J168" s="199" t="s">
        <v>790</v>
      </c>
      <c r="K168" s="200"/>
      <c r="L168" s="233"/>
      <c r="M168" s="234"/>
      <c r="N168" s="215"/>
      <c r="O168" s="234"/>
      <c r="P168" s="216"/>
      <c r="Q168" s="217"/>
      <c r="R168" s="234"/>
      <c r="S168" s="234"/>
      <c r="T168" s="288"/>
    </row>
    <row r="169" spans="1:20" ht="27.35" x14ac:dyDescent="0.5">
      <c r="A169" s="105" t="s">
        <v>15</v>
      </c>
      <c r="B169" s="59" t="s">
        <v>15</v>
      </c>
      <c r="C169" s="68"/>
      <c r="D169" s="71"/>
      <c r="E169" s="288"/>
      <c r="F169" s="8"/>
      <c r="G169" s="136" t="str">
        <f>Assessment_DataCollection!G296</f>
        <v xml:space="preserve">Do the lessons follow a knowledge map that builds upon previous units and/or concepts? If yes, please explain. </v>
      </c>
      <c r="H169" s="197"/>
      <c r="I169" s="198"/>
      <c r="J169" s="199" t="s">
        <v>302</v>
      </c>
      <c r="K169" s="200"/>
      <c r="L169" s="233"/>
      <c r="M169" s="234"/>
      <c r="N169" s="215"/>
      <c r="O169" s="234"/>
      <c r="P169" s="216"/>
      <c r="Q169" s="217"/>
      <c r="R169" s="234"/>
      <c r="S169" s="234"/>
      <c r="T169" s="288"/>
    </row>
    <row r="170" spans="1:20" ht="41" x14ac:dyDescent="0.5">
      <c r="A170" s="105" t="str">
        <f>Assessment_DataCollection!A297:G297</f>
        <v>2.4.1.f</v>
      </c>
      <c r="B170" s="59" t="str">
        <f>Assessment_DataCollection!B297</f>
        <v>2.4.1 f. The curriculum must be up-to-date, accurate, and meet state-established driver education content standards</v>
      </c>
      <c r="C170" s="128" t="str">
        <f>Assessment_DataCollection!C297</f>
        <v>Yes</v>
      </c>
      <c r="D170" s="129" t="str">
        <f>Assessment_DataCollection!D297</f>
        <v>Yes</v>
      </c>
      <c r="E170" s="288"/>
      <c r="F170" s="8" t="str">
        <f>Assessment_DataCollection!F297</f>
        <v>2.4.1.f</v>
      </c>
      <c r="G170" s="136" t="str">
        <f>Assessment_DataCollection!G297</f>
        <v>How do you ensure the curriculum is up-to-date? What is the process?</v>
      </c>
      <c r="H170" s="197"/>
      <c r="I170" s="198"/>
      <c r="J170" s="199" t="s">
        <v>791</v>
      </c>
      <c r="K170" s="200" t="s">
        <v>792</v>
      </c>
      <c r="L170" s="233">
        <v>44520</v>
      </c>
      <c r="M170" s="234" t="s">
        <v>793</v>
      </c>
      <c r="N170" s="215" t="s">
        <v>794</v>
      </c>
      <c r="O170" s="234" t="s">
        <v>747</v>
      </c>
      <c r="P170" s="216"/>
      <c r="Q170" s="217"/>
      <c r="R170" s="234" t="s">
        <v>631</v>
      </c>
      <c r="S170" s="234"/>
      <c r="T170" s="288"/>
    </row>
    <row r="171" spans="1:20" ht="33" customHeight="1" x14ac:dyDescent="0.5">
      <c r="A171" s="105" t="str">
        <f>Assessment_DataCollection!A298:G298</f>
        <v>2.4.1.g</v>
      </c>
      <c r="B171" s="59" t="str">
        <f>Assessment_DataCollection!B298</f>
        <v>2.4.1 g. The curriculum uses active learning and incorporates higher-order/critical thinking skills</v>
      </c>
      <c r="C171" s="128" t="str">
        <f>Assessment_DataCollection!C298</f>
        <v>Yes</v>
      </c>
      <c r="D171" s="129" t="str">
        <f>Assessment_DataCollection!D298</f>
        <v>Yes</v>
      </c>
      <c r="E171" s="288"/>
      <c r="F171" s="8" t="str">
        <f>Assessment_DataCollection!F298</f>
        <v>2.4.1.g</v>
      </c>
      <c r="G171" s="136" t="str">
        <f>Assessment_DataCollection!G298</f>
        <v xml:space="preserve">How does the curriculum use active learning and incorporate higher-order/critical thinking skills? </v>
      </c>
      <c r="H171" s="197"/>
      <c r="I171" s="198"/>
      <c r="J171" s="199"/>
      <c r="K171" s="200"/>
      <c r="L171" s="233">
        <v>44520</v>
      </c>
      <c r="M171" s="234" t="s">
        <v>795</v>
      </c>
      <c r="N171" s="215" t="s">
        <v>796</v>
      </c>
      <c r="O171" s="234" t="s">
        <v>576</v>
      </c>
      <c r="P171" s="216"/>
      <c r="Q171" s="217"/>
      <c r="R171" s="234" t="s">
        <v>631</v>
      </c>
      <c r="S171" s="234"/>
      <c r="T171" s="288"/>
    </row>
    <row r="172" spans="1:20" ht="41" x14ac:dyDescent="0.5">
      <c r="A172" s="105" t="str">
        <f>Assessment_DataCollection!A299:G299</f>
        <v>2.4.1.h</v>
      </c>
      <c r="B172" s="59" t="str">
        <f>Assessment_DataCollection!B299</f>
        <v>2.4.1 h. The instructional design encourages learners to reflect upon what they have learned as a means to improve retention of concepts</v>
      </c>
      <c r="C172" s="128" t="str">
        <f>Assessment_DataCollection!C299</f>
        <v>Yes</v>
      </c>
      <c r="D172" s="129" t="str">
        <f>Assessment_DataCollection!D299</f>
        <v>Yes</v>
      </c>
      <c r="E172" s="288"/>
      <c r="F172" s="8" t="str">
        <f>Assessment_DataCollection!F299</f>
        <v>2.4.1.h</v>
      </c>
      <c r="G172" s="136" t="str">
        <f>Assessment_DataCollection!G299</f>
        <v xml:space="preserve">Does the instructional design include review pages or questions that help the learner reflect upon what was taught? </v>
      </c>
      <c r="H172" s="197"/>
      <c r="I172" s="198"/>
      <c r="J172" s="199" t="s">
        <v>302</v>
      </c>
      <c r="K172" s="200"/>
      <c r="L172" s="233">
        <v>44520</v>
      </c>
      <c r="M172" s="234" t="s">
        <v>578</v>
      </c>
      <c r="N172" s="215" t="s">
        <v>797</v>
      </c>
      <c r="O172" s="234" t="s">
        <v>747</v>
      </c>
      <c r="P172" s="216"/>
      <c r="Q172" s="217"/>
      <c r="R172" s="234" t="s">
        <v>631</v>
      </c>
      <c r="S172" s="234"/>
      <c r="T172" s="288"/>
    </row>
    <row r="173" spans="1:20" ht="27.35" x14ac:dyDescent="0.5">
      <c r="A173" s="105" t="s">
        <v>15</v>
      </c>
      <c r="B173" s="59" t="s">
        <v>15</v>
      </c>
      <c r="C173" s="68"/>
      <c r="D173" s="71"/>
      <c r="E173" s="288"/>
      <c r="F173" s="8"/>
      <c r="G173" s="136" t="str">
        <f>Assessment_DataCollection!G300</f>
        <v xml:space="preserve">How else is the learner given an opportunity to reflect upon what they have learned? </v>
      </c>
      <c r="H173" s="197"/>
      <c r="I173" s="198"/>
      <c r="J173" s="199" t="s">
        <v>798</v>
      </c>
      <c r="K173" s="200"/>
      <c r="L173" s="233">
        <v>44520</v>
      </c>
      <c r="M173" s="234" t="s">
        <v>578</v>
      </c>
      <c r="N173" s="215" t="s">
        <v>799</v>
      </c>
      <c r="O173" s="234" t="s">
        <v>747</v>
      </c>
      <c r="P173" s="216"/>
      <c r="Q173" s="217"/>
      <c r="R173" s="234" t="s">
        <v>631</v>
      </c>
      <c r="S173" s="234"/>
      <c r="T173" s="288"/>
    </row>
    <row r="174" spans="1:20" ht="32.25" customHeight="1" x14ac:dyDescent="0.5">
      <c r="A174" s="105" t="str">
        <f>Assessment_DataCollection!A301:G301</f>
        <v>2.4.1.i</v>
      </c>
      <c r="B174" s="59" t="str">
        <f>Assessment_DataCollection!B301</f>
        <v>2.4.1 i. The curriculum is culturally competent and accommodates the multicultural educational needs of learners</v>
      </c>
      <c r="C174" s="128" t="str">
        <f>Assessment_DataCollection!C301</f>
        <v>No</v>
      </c>
      <c r="D174" s="129" t="str">
        <f>Assessment_DataCollection!D301</f>
        <v>No</v>
      </c>
      <c r="E174" s="288"/>
      <c r="F174" s="8" t="str">
        <f>Assessment_DataCollection!F301</f>
        <v>2.4.1.i</v>
      </c>
      <c r="G174" s="136" t="str">
        <f>Assessment_DataCollection!G301</f>
        <v>How is the online curriculum culturally competent and accommodates the multicultural educational needs of learners?</v>
      </c>
      <c r="H174" s="197"/>
      <c r="I174" s="198"/>
      <c r="J174" s="199"/>
      <c r="K174" s="200"/>
      <c r="L174" s="233">
        <v>44520</v>
      </c>
      <c r="M174" s="234" t="s">
        <v>795</v>
      </c>
      <c r="N174" s="215" t="s">
        <v>800</v>
      </c>
      <c r="O174" s="234" t="s">
        <v>747</v>
      </c>
      <c r="P174" s="216"/>
      <c r="Q174" s="217"/>
      <c r="R174" s="234" t="s">
        <v>631</v>
      </c>
      <c r="S174" s="234"/>
      <c r="T174" s="288"/>
    </row>
    <row r="175" spans="1:20" ht="27.35" x14ac:dyDescent="0.5">
      <c r="A175" s="105" t="str">
        <f>Assessment_DataCollection!A302:G302</f>
        <v>2.4.1.j</v>
      </c>
      <c r="B175" s="59" t="str">
        <f>Assessment_DataCollection!B302</f>
        <v>2.4.1 j. Content uses appropriate readability levels and language use for learners</v>
      </c>
      <c r="C175" s="128" t="str">
        <f>Assessment_DataCollection!C302</f>
        <v>Yes</v>
      </c>
      <c r="D175" s="129" t="str">
        <f>Assessment_DataCollection!D302</f>
        <v>Yes</v>
      </c>
      <c r="E175" s="288"/>
      <c r="F175" s="8" t="str">
        <f>Assessment_DataCollection!F302</f>
        <v>2.4.1.j</v>
      </c>
      <c r="G175" s="136" t="str">
        <f>Assessment_DataCollection!G302</f>
        <v>How are readability levels measured for appropriateness?</v>
      </c>
      <c r="H175" s="197"/>
      <c r="I175" s="198"/>
      <c r="J175" s="199" t="s">
        <v>801</v>
      </c>
      <c r="K175" s="200"/>
      <c r="L175" s="233">
        <v>44520</v>
      </c>
      <c r="M175" s="234" t="s">
        <v>576</v>
      </c>
      <c r="N175" s="215" t="s">
        <v>800</v>
      </c>
      <c r="O175" s="234" t="s">
        <v>747</v>
      </c>
      <c r="P175" s="216"/>
      <c r="Q175" s="217"/>
      <c r="R175" s="234" t="s">
        <v>631</v>
      </c>
      <c r="S175" s="234"/>
      <c r="T175" s="288"/>
    </row>
    <row r="176" spans="1:20" x14ac:dyDescent="0.5">
      <c r="A176" s="105" t="str">
        <f>Assessment_DataCollection!A303:G303</f>
        <v>2.4.1.k</v>
      </c>
      <c r="B176" s="59" t="str">
        <f>Assessment_DataCollection!B303</f>
        <v>2.4.1 k. All content or learning materials respect copyright laws</v>
      </c>
      <c r="C176" s="128" t="str">
        <f>Assessment_DataCollection!C303</f>
        <v>Yes</v>
      </c>
      <c r="D176" s="129" t="str">
        <f>Assessment_DataCollection!D303</f>
        <v>Yes</v>
      </c>
      <c r="E176" s="288"/>
      <c r="F176" s="8" t="str">
        <f>Assessment_DataCollection!F303</f>
        <v>2.4.1.k</v>
      </c>
      <c r="G176" s="136" t="str">
        <f>Assessment_DataCollection!G303</f>
        <v xml:space="preserve">Do the content and learning materials respect copyright laws?  </v>
      </c>
      <c r="H176" s="197"/>
      <c r="I176" s="198"/>
      <c r="J176" s="199"/>
      <c r="K176" s="200"/>
      <c r="L176" s="233">
        <v>44520</v>
      </c>
      <c r="M176" s="234" t="s">
        <v>795</v>
      </c>
      <c r="N176" s="215" t="s">
        <v>802</v>
      </c>
      <c r="O176" s="234" t="s">
        <v>670</v>
      </c>
      <c r="P176" s="216"/>
      <c r="Q176" s="217"/>
      <c r="R176" s="234"/>
      <c r="S176" s="234"/>
      <c r="T176" s="288"/>
    </row>
    <row r="177" spans="1:20" ht="138" customHeight="1" x14ac:dyDescent="0.5">
      <c r="A177" s="105" t="s">
        <v>15</v>
      </c>
      <c r="B177" s="59" t="s">
        <v>15</v>
      </c>
      <c r="C177" s="68"/>
      <c r="D177" s="71"/>
      <c r="E177" s="288"/>
      <c r="F177" s="8"/>
      <c r="G177" s="136" t="str">
        <f>Assessment_DataCollection!G304</f>
        <v>How are providers required to prove their course is compliant with all copyright laws?</v>
      </c>
      <c r="H177" s="197"/>
      <c r="I177" s="198"/>
      <c r="J177" s="199" t="s">
        <v>803</v>
      </c>
      <c r="K177" s="200"/>
      <c r="L177" s="233">
        <v>44520</v>
      </c>
      <c r="M177" s="234" t="s">
        <v>804</v>
      </c>
      <c r="N177" s="215" t="s">
        <v>805</v>
      </c>
      <c r="O177" s="234" t="s">
        <v>747</v>
      </c>
      <c r="P177" s="216"/>
      <c r="Q177" s="217"/>
      <c r="R177" s="234" t="s">
        <v>631</v>
      </c>
      <c r="S177" s="234"/>
      <c r="T177" s="132"/>
    </row>
    <row r="178" spans="1:20" ht="27" customHeight="1" x14ac:dyDescent="0.5">
      <c r="A178" s="105" t="str">
        <f>Assessment_DataCollection!A305:G305</f>
        <v>2.4.1.l</v>
      </c>
      <c r="B178" s="59" t="str">
        <f>Assessment_DataCollection!B305</f>
        <v>2.4.1 l. There is no commercial marketing or advertising within the actual course content and lessons other than the course provider’s labeling/ branding</v>
      </c>
      <c r="C178" s="128" t="str">
        <f>Assessment_DataCollection!C305</f>
        <v>Yes</v>
      </c>
      <c r="D178" s="129" t="str">
        <f>Assessment_DataCollection!D305</f>
        <v>Yes</v>
      </c>
      <c r="E178" s="288"/>
      <c r="F178" s="8" t="str">
        <f>Assessment_DataCollection!F305</f>
        <v>2.4.1.l</v>
      </c>
      <c r="G178" s="136" t="str">
        <f>Assessment_DataCollection!G305</f>
        <v xml:space="preserve">Is there any commercial marketing or advertising within the course? </v>
      </c>
      <c r="H178" s="197"/>
      <c r="I178" s="198"/>
      <c r="J178" s="199" t="s">
        <v>213</v>
      </c>
      <c r="K178" s="200"/>
      <c r="L178" s="233">
        <v>44520</v>
      </c>
      <c r="M178" s="234" t="s">
        <v>576</v>
      </c>
      <c r="N178" s="215"/>
      <c r="O178" s="234"/>
      <c r="P178" s="216"/>
      <c r="Q178" s="217"/>
      <c r="R178" s="234"/>
      <c r="S178" s="234"/>
      <c r="T178" s="288"/>
    </row>
    <row r="179" spans="1:20" x14ac:dyDescent="0.5">
      <c r="A179" s="105" t="s">
        <v>15</v>
      </c>
      <c r="B179" s="59" t="s">
        <v>15</v>
      </c>
      <c r="C179" s="68"/>
      <c r="D179" s="71"/>
      <c r="E179" s="288"/>
      <c r="F179" s="8"/>
      <c r="G179" s="136" t="str">
        <f>Assessment_DataCollection!G306</f>
        <v xml:space="preserve">If yes, what kind of advertising or marketing? </v>
      </c>
      <c r="H179" s="197"/>
      <c r="I179" s="198"/>
      <c r="J179" s="199"/>
      <c r="K179" s="200"/>
      <c r="L179" s="233"/>
      <c r="M179" s="234" t="s">
        <v>806</v>
      </c>
      <c r="N179" s="215"/>
      <c r="O179" s="234"/>
      <c r="P179" s="216"/>
      <c r="Q179" s="217"/>
      <c r="R179" s="234"/>
      <c r="S179" s="234"/>
      <c r="T179" s="288"/>
    </row>
    <row r="180" spans="1:20" ht="27.35" x14ac:dyDescent="0.5">
      <c r="A180" s="105" t="str">
        <f>Assessment_DataCollection!A307:G307</f>
        <v>2.4.1.m</v>
      </c>
      <c r="B180" s="59" t="str">
        <f>Assessment_DataCollection!B307</f>
        <v>2.4.1 m. A glossary of driver education and any other relevant terms is provided on the site</v>
      </c>
      <c r="C180" s="128" t="str">
        <f>Assessment_DataCollection!C307</f>
        <v>Planned</v>
      </c>
      <c r="D180" s="129" t="str">
        <f>Assessment_DataCollection!D307</f>
        <v>Planned</v>
      </c>
      <c r="E180" s="288"/>
      <c r="F180" s="8" t="str">
        <f>Assessment_DataCollection!F307</f>
        <v>2.4.1.m</v>
      </c>
      <c r="G180" s="136" t="str">
        <f>Assessment_DataCollection!G307</f>
        <v>Is there a glossary of relevant terms provided?</v>
      </c>
      <c r="H180" s="197"/>
      <c r="I180" s="198"/>
      <c r="J180" s="199"/>
      <c r="K180" s="200"/>
      <c r="L180" s="233">
        <v>44520</v>
      </c>
      <c r="M180" s="234" t="s">
        <v>795</v>
      </c>
      <c r="N180" s="215" t="s">
        <v>807</v>
      </c>
      <c r="O180" s="234" t="s">
        <v>576</v>
      </c>
      <c r="P180" s="216"/>
      <c r="Q180" s="217"/>
      <c r="R180" s="234" t="s">
        <v>186</v>
      </c>
      <c r="S180" s="234"/>
      <c r="T180" s="288"/>
    </row>
    <row r="181" spans="1:20" ht="54.7" x14ac:dyDescent="0.5">
      <c r="A181" s="105" t="str">
        <f>Assessment_DataCollection!A308:G308</f>
        <v>2.4.1.n</v>
      </c>
      <c r="B181" s="59" t="str">
        <f>Assessment_DataCollection!B308</f>
        <v>2.4.1 n. Resources and materials that are supplemental to the course are clearly indicated as such and are supplied through links, downloadable documents, software, an online resource center, or other means that are easily accessible to the learner</v>
      </c>
      <c r="C181" s="128" t="str">
        <f>Assessment_DataCollection!C308</f>
        <v>Yes</v>
      </c>
      <c r="D181" s="129" t="str">
        <f>Assessment_DataCollection!D308</f>
        <v>Yes</v>
      </c>
      <c r="E181" s="288"/>
      <c r="F181" s="8" t="str">
        <f>Assessment_DataCollection!F308</f>
        <v>2.4.1.n</v>
      </c>
      <c r="G181" s="136" t="str">
        <f>Assessment_DataCollection!G308</f>
        <v xml:space="preserve">Are supplemental resources and materials clearly indicated and supplied in an easily accessible way? </v>
      </c>
      <c r="H181" s="197"/>
      <c r="I181" s="198"/>
      <c r="J181" s="199" t="s">
        <v>808</v>
      </c>
      <c r="K181" s="200"/>
      <c r="L181" s="233">
        <v>44520</v>
      </c>
      <c r="M181" s="234" t="s">
        <v>576</v>
      </c>
      <c r="N181" s="215"/>
      <c r="O181" s="234"/>
      <c r="P181" s="216"/>
      <c r="Q181" s="217"/>
      <c r="R181" s="234" t="s">
        <v>186</v>
      </c>
      <c r="S181" s="234"/>
      <c r="T181" s="288"/>
    </row>
    <row r="182" spans="1:20" ht="27.35" x14ac:dyDescent="0.5">
      <c r="A182" s="105" t="s">
        <v>15</v>
      </c>
      <c r="B182" s="59" t="s">
        <v>15</v>
      </c>
      <c r="C182" s="68"/>
      <c r="D182" s="71"/>
      <c r="E182" s="288"/>
      <c r="F182" s="8"/>
      <c r="G182" s="136" t="str">
        <f>Assessment_DataCollection!G309</f>
        <v>How are the materials supplied?</v>
      </c>
      <c r="H182" s="197"/>
      <c r="I182" s="198"/>
      <c r="J182" s="199" t="s">
        <v>809</v>
      </c>
      <c r="K182" s="200"/>
      <c r="L182" s="233">
        <v>44520</v>
      </c>
      <c r="M182" s="234" t="s">
        <v>578</v>
      </c>
      <c r="N182" s="215" t="s">
        <v>810</v>
      </c>
      <c r="O182" s="234" t="s">
        <v>811</v>
      </c>
      <c r="P182" s="216"/>
      <c r="Q182" s="217"/>
      <c r="R182" s="234" t="s">
        <v>631</v>
      </c>
      <c r="S182" s="234"/>
      <c r="T182" s="288"/>
    </row>
    <row r="183" spans="1:20" ht="109.35" x14ac:dyDescent="0.5">
      <c r="A183" s="105" t="str">
        <f>Assessment_DataCollection!A310:G310</f>
        <v>2.4.1.o</v>
      </c>
      <c r="B183" s="59" t="str">
        <f>Assessment_DataCollection!B310</f>
        <v>2.4.1 o. Courses are facilitated by state-approved online instructors who meet section 3.0 of the Standards as well as the re-certification/re-approval process as outlined in Standard 3.5 in the Standards</v>
      </c>
      <c r="C183" s="128" t="str">
        <f>Assessment_DataCollection!C310</f>
        <v>Yes</v>
      </c>
      <c r="D183" s="129" t="str">
        <f>Assessment_DataCollection!D310</f>
        <v>Yes</v>
      </c>
      <c r="E183" s="288"/>
      <c r="F183" s="8" t="str">
        <f>Assessment_DataCollection!F310</f>
        <v>2.4.1.o</v>
      </c>
      <c r="G183" s="136" t="str">
        <f>Assessment_DataCollection!G310</f>
        <v xml:space="preserve">Who are the courses facilitated by? </v>
      </c>
      <c r="H183" s="197"/>
      <c r="I183" s="198"/>
      <c r="J183" s="199" t="s">
        <v>812</v>
      </c>
      <c r="K183" s="200"/>
      <c r="L183" s="233">
        <v>44520</v>
      </c>
      <c r="M183" s="234" t="s">
        <v>578</v>
      </c>
      <c r="N183" s="215" t="s">
        <v>813</v>
      </c>
      <c r="O183" s="234" t="s">
        <v>670</v>
      </c>
      <c r="P183" s="216"/>
      <c r="Q183" s="217"/>
      <c r="R183" s="234" t="s">
        <v>186</v>
      </c>
      <c r="S183" s="234"/>
      <c r="T183" s="288"/>
    </row>
    <row r="184" spans="1:20" ht="27.35" x14ac:dyDescent="0.5">
      <c r="A184" s="105" t="s">
        <v>15</v>
      </c>
      <c r="B184" s="59" t="s">
        <v>15</v>
      </c>
      <c r="C184" s="68"/>
      <c r="D184" s="71"/>
      <c r="E184" s="288"/>
      <c r="F184" s="8"/>
      <c r="G184" s="136" t="str">
        <f>Assessment_DataCollection!G311</f>
        <v xml:space="preserve">Do they meet instructor training standards and requirements in in Section 3.0 and 3.5? </v>
      </c>
      <c r="H184" s="197"/>
      <c r="I184" s="198"/>
      <c r="J184" s="199" t="s">
        <v>814</v>
      </c>
      <c r="K184" s="200"/>
      <c r="L184" s="233">
        <v>44520</v>
      </c>
      <c r="M184" s="234" t="s">
        <v>578</v>
      </c>
      <c r="N184" s="215" t="s">
        <v>815</v>
      </c>
      <c r="O184" s="234" t="s">
        <v>747</v>
      </c>
      <c r="P184" s="216"/>
      <c r="Q184" s="217"/>
      <c r="R184" s="234" t="s">
        <v>631</v>
      </c>
      <c r="S184" s="234"/>
      <c r="T184" s="132"/>
    </row>
    <row r="185" spans="1:20" ht="41" x14ac:dyDescent="0.5">
      <c r="A185" s="105" t="str">
        <f>Assessment_DataCollection!A312:G312</f>
        <v>2.4.1.p</v>
      </c>
      <c r="B185" s="59" t="str">
        <f>Assessment_DataCollection!B312</f>
        <v>2.4.1 p. Online instructors facilitate the course using one of two models</v>
      </c>
      <c r="C185" s="68"/>
      <c r="D185" s="71"/>
      <c r="E185" s="288"/>
      <c r="F185" s="8" t="str">
        <f>Assessment_DataCollection!F312</f>
        <v>2.4.1.p</v>
      </c>
      <c r="G185" s="136" t="str">
        <f>Assessment_DataCollection!G312</f>
        <v>What model does the online course use? (i.e instructor-led or instructor-monitored/supported model)</v>
      </c>
      <c r="H185" s="197"/>
      <c r="I185" s="198"/>
      <c r="J185" s="199" t="s">
        <v>816</v>
      </c>
      <c r="K185" s="200"/>
      <c r="L185" s="233">
        <v>44520</v>
      </c>
      <c r="M185" s="234" t="s">
        <v>578</v>
      </c>
      <c r="N185" s="215" t="s">
        <v>817</v>
      </c>
      <c r="O185" s="234" t="s">
        <v>747</v>
      </c>
      <c r="P185" s="216"/>
      <c r="Q185" s="217"/>
      <c r="R185" s="234" t="s">
        <v>631</v>
      </c>
      <c r="S185" s="234"/>
      <c r="T185" s="288"/>
    </row>
    <row r="186" spans="1:20" ht="55" thickBot="1" x14ac:dyDescent="0.55000000000000004">
      <c r="A186" s="105" t="s">
        <v>15</v>
      </c>
      <c r="B186" s="59" t="str">
        <f>Assessment_DataCollection!B313</f>
        <v>• Instructor-led: the online instructor leads the course through face-to-face or synchronous methods, interacts with learners regularly, actively monitors learner progress, and reviews assignments or tests as necessary</v>
      </c>
      <c r="C186" s="128" t="str">
        <f>Assessment_DataCollection!C313</f>
        <v>No</v>
      </c>
      <c r="D186" s="129" t="str">
        <f>Assessment_DataCollection!D313</f>
        <v>No</v>
      </c>
      <c r="E186" s="288"/>
      <c r="F186" s="8"/>
      <c r="G186" s="136"/>
      <c r="H186" s="197"/>
      <c r="I186" s="198"/>
      <c r="J186" s="199"/>
      <c r="K186" s="200"/>
      <c r="L186" s="233"/>
      <c r="M186" s="234"/>
      <c r="N186" s="215"/>
      <c r="O186" s="234"/>
      <c r="P186" s="216"/>
      <c r="Q186" s="217"/>
      <c r="R186" s="234"/>
      <c r="S186" s="234"/>
      <c r="T186" s="288"/>
    </row>
    <row r="187" spans="1:20" ht="55" thickBot="1" x14ac:dyDescent="0.55000000000000004">
      <c r="A187" s="105" t="s">
        <v>15</v>
      </c>
      <c r="B187" s="59" t="str">
        <f>Assessment_DataCollection!B314</f>
        <v>• Instructor-monitored/supported: an online instructor monitors the online course, monitors each learner’s progress, reviews and assesses learner submissions as required, and answers questions or concerns in a reasonable and timely manner</v>
      </c>
      <c r="C187" s="128" t="str">
        <f>Assessment_DataCollection!C314</f>
        <v>Yes</v>
      </c>
      <c r="D187" s="129" t="str">
        <f>Assessment_DataCollection!D314</f>
        <v>Yes</v>
      </c>
      <c r="E187" s="288"/>
      <c r="F187" s="8"/>
      <c r="G187" s="136"/>
      <c r="H187" s="197"/>
      <c r="I187" s="198"/>
      <c r="J187" s="199"/>
      <c r="K187" s="200"/>
      <c r="L187" s="233"/>
      <c r="M187" s="234"/>
      <c r="N187" s="215"/>
      <c r="O187" s="234"/>
      <c r="P187" s="216"/>
      <c r="Q187" s="217"/>
      <c r="R187" s="234"/>
      <c r="S187" s="234"/>
      <c r="T187" s="288"/>
    </row>
    <row r="188" spans="1:20" ht="54.7" x14ac:dyDescent="0.5">
      <c r="A188" s="105" t="str">
        <f>Assessment_DataCollection!A315:G315</f>
        <v>2.4.1.q</v>
      </c>
      <c r="B188" s="59" t="str">
        <f>Assessment_DataCollection!B315</f>
        <v>2.4.1 q. Online instructors who facilitate and personnel who manage the online driver education system are trained in the effective use of online-based driver education learning systems and methodologies by means of state-approved training</v>
      </c>
      <c r="C188" s="128" t="str">
        <f>Assessment_DataCollection!C315</f>
        <v>Planned</v>
      </c>
      <c r="D188" s="129" t="str">
        <f>Assessment_DataCollection!D315</f>
        <v>Planned</v>
      </c>
      <c r="E188" s="288"/>
      <c r="F188" s="8" t="str">
        <f>Assessment_DataCollection!F315</f>
        <v>2.4.1.q</v>
      </c>
      <c r="G188" s="136" t="str">
        <f>Assessment_DataCollection!G315</f>
        <v>Are your online instructors trained in online-based learning?</v>
      </c>
      <c r="H188" s="197"/>
      <c r="I188" s="198"/>
      <c r="J188" s="199"/>
      <c r="K188" s="200"/>
      <c r="L188" s="233">
        <v>44520</v>
      </c>
      <c r="M188" s="234" t="s">
        <v>818</v>
      </c>
      <c r="N188" s="215" t="s">
        <v>819</v>
      </c>
      <c r="O188" s="234" t="s">
        <v>747</v>
      </c>
      <c r="P188" s="216"/>
      <c r="Q188" s="217"/>
      <c r="R188" s="234" t="s">
        <v>631</v>
      </c>
      <c r="S188" s="234"/>
      <c r="T188" s="288"/>
    </row>
    <row r="189" spans="1:20" ht="14.7" thickBot="1" x14ac:dyDescent="0.55000000000000004">
      <c r="A189" s="105" t="s">
        <v>15</v>
      </c>
      <c r="B189" s="59" t="s">
        <v>15</v>
      </c>
      <c r="C189" s="68"/>
      <c r="D189" s="71"/>
      <c r="E189" s="288"/>
      <c r="F189" s="8"/>
      <c r="G189" s="136" t="str">
        <f>Assessment_DataCollection!G316</f>
        <v>If yes how are they trained?</v>
      </c>
      <c r="H189" s="197"/>
      <c r="I189" s="198"/>
      <c r="J189" s="199"/>
      <c r="K189" s="200"/>
      <c r="L189" s="233"/>
      <c r="M189" s="234"/>
      <c r="N189" s="215"/>
      <c r="O189" s="234"/>
      <c r="P189" s="216"/>
      <c r="Q189" s="217"/>
      <c r="R189" s="234"/>
      <c r="S189" s="234"/>
      <c r="T189" s="288"/>
    </row>
    <row r="190" spans="1:20" ht="43.35" thickBot="1" x14ac:dyDescent="0.55000000000000004">
      <c r="A190" s="105" t="str">
        <f>Assessment_DataCollection!A317:G317</f>
        <v>2.4.2</v>
      </c>
      <c r="B190" s="243" t="str">
        <f>Assessment_DataCollection!B317</f>
        <v>2.4.2 States shall establish requirements for the structural design of online delivery of driver education, if permitted, that describes how the course will be implemented in order to meet the learning and course requirements</v>
      </c>
      <c r="C190" s="128" t="str">
        <f>Assessment_DataCollection!C317</f>
        <v>Planned</v>
      </c>
      <c r="D190" s="129" t="str">
        <f>Assessment_DataCollection!D317</f>
        <v>Planned</v>
      </c>
      <c r="E190" s="288"/>
      <c r="F190" s="8" t="str">
        <f>Assessment_DataCollection!F317</f>
        <v>2.4.2</v>
      </c>
      <c r="G190" s="243" t="str">
        <f>Assessment_DataCollection!G317</f>
        <v>2.4.2 States shall establish requirements for the structural design of online delivery of driver education, if permitted, that describes how the course will be implemented in order to meet the learning and course requirements</v>
      </c>
      <c r="H190" s="194"/>
      <c r="I190" s="194"/>
      <c r="J190" s="194"/>
      <c r="K190" s="194"/>
      <c r="L190" s="194"/>
      <c r="M190" s="194"/>
      <c r="N190" s="194"/>
      <c r="O190" s="194"/>
      <c r="P190" s="194"/>
      <c r="Q190" s="194"/>
      <c r="R190" s="194"/>
      <c r="S190" s="194"/>
      <c r="T190" s="288"/>
    </row>
    <row r="191" spans="1:20" ht="51" customHeight="1" x14ac:dyDescent="0.5">
      <c r="A191" s="105" t="s">
        <v>15</v>
      </c>
      <c r="B191" s="59" t="s">
        <v>15</v>
      </c>
      <c r="C191" s="68"/>
      <c r="D191" s="71"/>
      <c r="E191" s="288"/>
      <c r="F191" s="8"/>
      <c r="G191" s="136" t="str">
        <f>Assessment_DataCollection!G318</f>
        <v xml:space="preserve">What requirements do you have for the structural design of online driver education? </v>
      </c>
      <c r="H191" s="197">
        <v>44518</v>
      </c>
      <c r="I191" s="198" t="s">
        <v>786</v>
      </c>
      <c r="J191" s="199" t="s">
        <v>820</v>
      </c>
      <c r="K191" s="200"/>
      <c r="L191" s="233">
        <v>44520</v>
      </c>
      <c r="M191" s="234" t="s">
        <v>821</v>
      </c>
      <c r="N191" s="215" t="s">
        <v>822</v>
      </c>
      <c r="O191" s="234" t="s">
        <v>747</v>
      </c>
      <c r="P191" s="216"/>
      <c r="Q191" s="217"/>
      <c r="R191" s="234" t="s">
        <v>631</v>
      </c>
      <c r="S191" s="234"/>
      <c r="T191" s="132"/>
    </row>
    <row r="192" spans="1:20" ht="54.7" x14ac:dyDescent="0.5">
      <c r="A192" s="105" t="str">
        <f>Assessment_DataCollection!A319:G319</f>
        <v>2.4.2.a</v>
      </c>
      <c r="B192" s="59" t="str">
        <f>Assessment_DataCollection!B319</f>
        <v>2.4.2 a. The online course uses a variety of multimedia in various combinations to deliver the curriculum. These may include but not limited to videos, written materials, activities, testing, animation, interactive media, and simulations</v>
      </c>
      <c r="C192" s="128" t="str">
        <f>Assessment_DataCollection!C319</f>
        <v>Yes</v>
      </c>
      <c r="D192" s="129" t="str">
        <f>Assessment_DataCollection!D319</f>
        <v>Yes</v>
      </c>
      <c r="E192" s="288"/>
      <c r="F192" s="8" t="str">
        <f>Assessment_DataCollection!F319</f>
        <v>2.4.2.a</v>
      </c>
      <c r="G192" s="136" t="str">
        <f>Assessment_DataCollection!G319</f>
        <v xml:space="preserve">Does the online course use a variety of multimedia? If yes, what types of multimedia? </v>
      </c>
      <c r="H192" s="197">
        <v>44518</v>
      </c>
      <c r="I192" s="198"/>
      <c r="J192" s="199" t="s">
        <v>302</v>
      </c>
      <c r="K192" s="200"/>
      <c r="L192" s="233">
        <v>44520</v>
      </c>
      <c r="M192" s="234" t="s">
        <v>821</v>
      </c>
      <c r="N192" s="215" t="s">
        <v>823</v>
      </c>
      <c r="O192" s="234" t="s">
        <v>747</v>
      </c>
      <c r="P192" s="216"/>
      <c r="Q192" s="217"/>
      <c r="R192" s="234" t="s">
        <v>631</v>
      </c>
      <c r="S192" s="234"/>
      <c r="T192" s="288"/>
    </row>
    <row r="193" spans="1:20" ht="27.35" x14ac:dyDescent="0.5">
      <c r="A193" s="105" t="s">
        <v>15</v>
      </c>
      <c r="B193" s="59" t="s">
        <v>15</v>
      </c>
      <c r="C193" s="68"/>
      <c r="D193" s="71"/>
      <c r="E193" s="288"/>
      <c r="F193" s="8"/>
      <c r="G193" s="136" t="str">
        <f>Assessment_DataCollection!G320</f>
        <v>How is the level of variety of media determined?</v>
      </c>
      <c r="H193" s="197"/>
      <c r="I193" s="198"/>
      <c r="J193" s="199"/>
      <c r="K193" s="200"/>
      <c r="L193" s="233">
        <v>44520</v>
      </c>
      <c r="M193" s="234" t="s">
        <v>821</v>
      </c>
      <c r="N193" s="215" t="s">
        <v>823</v>
      </c>
      <c r="O193" s="234" t="s">
        <v>747</v>
      </c>
      <c r="P193" s="216"/>
      <c r="Q193" s="217"/>
      <c r="R193" s="234" t="s">
        <v>631</v>
      </c>
      <c r="S193" s="234"/>
      <c r="T193" s="288"/>
    </row>
    <row r="194" spans="1:20" ht="33.75" customHeight="1" x14ac:dyDescent="0.5">
      <c r="A194" s="105" t="str">
        <f>Assessment_DataCollection!A321:G321</f>
        <v>2.4.2.b</v>
      </c>
      <c r="B194" s="59" t="str">
        <f>Assessment_DataCollection!B321</f>
        <v>2.4.2 b. The course structure employs one of three models:</v>
      </c>
      <c r="C194" s="68"/>
      <c r="D194" s="71"/>
      <c r="E194" s="288"/>
      <c r="F194" s="8" t="str">
        <f>Assessment_DataCollection!F321</f>
        <v>2.4.2.b</v>
      </c>
      <c r="G194" s="136" t="str">
        <f>Assessment_DataCollection!G321</f>
        <v xml:space="preserve">Does the course structure of the online course employ one of the three models above? If yes, which one? </v>
      </c>
      <c r="H194" s="197"/>
      <c r="I194" s="198"/>
      <c r="J194" s="199"/>
      <c r="K194" s="200"/>
      <c r="L194" s="233">
        <v>44520</v>
      </c>
      <c r="M194" s="234" t="s">
        <v>824</v>
      </c>
      <c r="N194" s="215" t="s">
        <v>823</v>
      </c>
      <c r="O194" s="234" t="s">
        <v>747</v>
      </c>
      <c r="P194" s="216"/>
      <c r="Q194" s="217"/>
      <c r="R194" s="234" t="s">
        <v>631</v>
      </c>
      <c r="S194" s="234"/>
      <c r="T194" s="288"/>
    </row>
    <row r="195" spans="1:20" ht="55" thickBot="1" x14ac:dyDescent="0.55000000000000004">
      <c r="A195" s="105" t="s">
        <v>15</v>
      </c>
      <c r="B195" s="59" t="str">
        <f>Assessment_DataCollection!B322</f>
        <v>• Hybrid/blended: the course delivery combines online (virtual) and classroom (face-to-face) instruction and meets the relevant delivery standards for both online and classroom settings. The overall course is instructor-led.</v>
      </c>
      <c r="C195" s="128" t="str">
        <f>Assessment_DataCollection!C322</f>
        <v>Yes</v>
      </c>
      <c r="D195" s="129" t="str">
        <f>Assessment_DataCollection!D322</f>
        <v>Yes</v>
      </c>
      <c r="E195" s="288"/>
      <c r="F195" s="8"/>
      <c r="G195" s="136"/>
      <c r="H195" s="197"/>
      <c r="I195" s="198"/>
      <c r="J195" s="199"/>
      <c r="K195" s="200"/>
      <c r="L195" s="233"/>
      <c r="M195" s="234"/>
      <c r="N195" s="215"/>
      <c r="O195" s="234"/>
      <c r="P195" s="216"/>
      <c r="Q195" s="217"/>
      <c r="R195" s="234"/>
      <c r="S195" s="234"/>
      <c r="T195" s="288"/>
    </row>
    <row r="196" spans="1:20" ht="27.7" thickBot="1" x14ac:dyDescent="0.55000000000000004">
      <c r="A196" s="105" t="s">
        <v>15</v>
      </c>
      <c r="B196" s="59" t="str">
        <f>Assessment_DataCollection!B323</f>
        <v>• Fully online, instructor-led: the course is delivered online and the majority of learning is synchronous.</v>
      </c>
      <c r="C196" s="128" t="str">
        <f>Assessment_DataCollection!C323</f>
        <v>No</v>
      </c>
      <c r="D196" s="129" t="str">
        <f>Assessment_DataCollection!D323</f>
        <v>No</v>
      </c>
      <c r="E196" s="288"/>
      <c r="F196" s="8"/>
      <c r="G196" s="136"/>
      <c r="H196" s="197"/>
      <c r="I196" s="198"/>
      <c r="J196" s="199"/>
      <c r="K196" s="200"/>
      <c r="L196" s="233"/>
      <c r="M196" s="234"/>
      <c r="N196" s="215"/>
      <c r="O196" s="234"/>
      <c r="P196" s="216"/>
      <c r="Q196" s="217"/>
      <c r="R196" s="234"/>
      <c r="S196" s="234"/>
      <c r="T196" s="288"/>
    </row>
    <row r="197" spans="1:20" ht="27.7" thickBot="1" x14ac:dyDescent="0.55000000000000004">
      <c r="A197" s="105" t="s">
        <v>15</v>
      </c>
      <c r="B197" s="59" t="str">
        <f>Assessment_DataCollection!B324</f>
        <v>• Fully online, instructor-monitored/supported: the course is delivered online and involves asynchronous or synchronous interaction.</v>
      </c>
      <c r="C197" s="128" t="str">
        <f>Assessment_DataCollection!C324</f>
        <v>No</v>
      </c>
      <c r="D197" s="129" t="str">
        <f>Assessment_DataCollection!D324</f>
        <v>No</v>
      </c>
      <c r="E197" s="288"/>
      <c r="F197" s="8"/>
      <c r="G197" s="136"/>
      <c r="H197" s="197"/>
      <c r="I197" s="198"/>
      <c r="J197" s="199"/>
      <c r="K197" s="200"/>
      <c r="L197" s="233"/>
      <c r="M197" s="234"/>
      <c r="N197" s="215"/>
      <c r="O197" s="234"/>
      <c r="P197" s="216"/>
      <c r="Q197" s="217"/>
      <c r="R197" s="234"/>
      <c r="S197" s="234"/>
      <c r="T197" s="288"/>
    </row>
    <row r="198" spans="1:20" ht="46.5" customHeight="1" x14ac:dyDescent="0.5">
      <c r="A198" s="105" t="str">
        <f>Assessment_DataCollection!A325:G325</f>
        <v>2.4.2.c</v>
      </c>
      <c r="B198" s="59" t="str">
        <f>Assessment_DataCollection!B325</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198" s="128" t="str">
        <f>Assessment_DataCollection!C325</f>
        <v>Planned</v>
      </c>
      <c r="D198" s="129" t="str">
        <f>Assessment_DataCollection!D325</f>
        <v>Planned</v>
      </c>
      <c r="E198" s="288"/>
      <c r="F198" s="8" t="str">
        <f>Assessment_DataCollection!F325</f>
        <v>2.4.2.c</v>
      </c>
      <c r="G198" s="136" t="str">
        <f>Assessment_DataCollection!G325</f>
        <v xml:space="preserve">What is the requirement for the maximum number of classes per day and learners per session enrolled at a given time? </v>
      </c>
      <c r="H198" s="197">
        <v>44518</v>
      </c>
      <c r="I198" s="198" t="s">
        <v>825</v>
      </c>
      <c r="J198" s="199" t="s">
        <v>826</v>
      </c>
      <c r="K198" s="200"/>
      <c r="L198" s="233">
        <v>44520</v>
      </c>
      <c r="M198" s="234" t="s">
        <v>821</v>
      </c>
      <c r="N198" s="215" t="s">
        <v>827</v>
      </c>
      <c r="O198" s="234" t="s">
        <v>747</v>
      </c>
      <c r="P198" s="216"/>
      <c r="Q198" s="217" t="s">
        <v>828</v>
      </c>
      <c r="R198" s="234" t="s">
        <v>631</v>
      </c>
      <c r="S198" s="234"/>
      <c r="T198" s="132"/>
    </row>
    <row r="199" spans="1:20" ht="41" x14ac:dyDescent="0.5">
      <c r="A199" s="105" t="str">
        <f>Assessment_DataCollection!A326:G326</f>
        <v>2.4.2.d</v>
      </c>
      <c r="B199" s="59" t="str">
        <f>Assessment_DataCollection!B326</f>
        <v>2.4.2 d. The structure of the course should facilitate learner-learner interaction, which allows learners to benefit from the questions and experiences of others, through either</v>
      </c>
      <c r="C199" s="68"/>
      <c r="D199" s="71"/>
      <c r="E199" s="288"/>
      <c r="F199" s="8" t="str">
        <f>Assessment_DataCollection!F326</f>
        <v>2.4.2.d</v>
      </c>
      <c r="G199" s="136" t="str">
        <f>Assessment_DataCollection!G326</f>
        <v xml:space="preserve">Does the structure of the course facilitate learner-learner interaction? </v>
      </c>
      <c r="H199" s="197"/>
      <c r="I199" s="198"/>
      <c r="J199" s="199" t="s">
        <v>422</v>
      </c>
      <c r="K199" s="200"/>
      <c r="L199" s="233">
        <v>44520</v>
      </c>
      <c r="M199" s="234" t="s">
        <v>821</v>
      </c>
      <c r="N199" s="215" t="s">
        <v>829</v>
      </c>
      <c r="O199" s="234" t="s">
        <v>830</v>
      </c>
      <c r="P199" s="216"/>
      <c r="Q199" s="217"/>
      <c r="R199" s="234"/>
      <c r="S199" s="234"/>
      <c r="T199" s="288"/>
    </row>
    <row r="200" spans="1:20" ht="27.7" thickBot="1" x14ac:dyDescent="0.55000000000000004">
      <c r="A200" s="105" t="s">
        <v>15</v>
      </c>
      <c r="B200" s="59" t="str">
        <f>Assessment_DataCollection!B327</f>
        <v>• Synchronous mode(s) (e.g., webcam, Skype, video conference, phone conversations)</v>
      </c>
      <c r="C200" s="128" t="str">
        <f>Assessment_DataCollection!C327</f>
        <v>No</v>
      </c>
      <c r="D200" s="129" t="str">
        <f>Assessment_DataCollection!D327</f>
        <v>No</v>
      </c>
      <c r="E200" s="288"/>
      <c r="F200" s="8"/>
      <c r="G200" s="136" t="str">
        <f>Assessment_DataCollection!G327</f>
        <v xml:space="preserve">If yes, how? Is it synchronous or asynchronous? </v>
      </c>
      <c r="H200" s="197"/>
      <c r="I200" s="198"/>
      <c r="J200" s="199"/>
      <c r="K200" s="200"/>
      <c r="L200" s="233"/>
      <c r="M200" s="234"/>
      <c r="N200" s="215"/>
      <c r="O200" s="234"/>
      <c r="P200" s="216"/>
      <c r="Q200" s="217"/>
      <c r="R200" s="234"/>
      <c r="S200" s="234"/>
      <c r="T200" s="288"/>
    </row>
    <row r="201" spans="1:20" ht="27.7" thickBot="1" x14ac:dyDescent="0.55000000000000004">
      <c r="A201" s="105" t="s">
        <v>15</v>
      </c>
      <c r="B201" s="59" t="str">
        <f>Assessment_DataCollection!B328</f>
        <v>• Asynchronous mode(s) (e.g., blogs, emails, forums, message boards, podcasts, etc.)</v>
      </c>
      <c r="C201" s="128" t="str">
        <f>Assessment_DataCollection!C328</f>
        <v>Planned</v>
      </c>
      <c r="D201" s="129" t="str">
        <f>Assessment_DataCollection!D328</f>
        <v>Planned</v>
      </c>
      <c r="E201" s="288"/>
      <c r="F201" s="8"/>
      <c r="G201" s="136" t="str">
        <f>Assessment_DataCollection!G328</f>
        <v xml:space="preserve">If yes, how? Is it synchronous or asynchronous? </v>
      </c>
      <c r="H201" s="197"/>
      <c r="I201" s="198"/>
      <c r="J201" s="199"/>
      <c r="K201" s="200"/>
      <c r="L201" s="233"/>
      <c r="M201" s="234"/>
      <c r="N201" s="215"/>
      <c r="O201" s="234"/>
      <c r="P201" s="216"/>
      <c r="Q201" s="217"/>
      <c r="R201" s="234"/>
      <c r="S201" s="234"/>
      <c r="T201" s="288"/>
    </row>
    <row r="202" spans="1:20" ht="54.7" x14ac:dyDescent="0.5">
      <c r="A202" s="105" t="str">
        <f>Assessment_DataCollection!A329:G329</f>
        <v>2.4.2.e</v>
      </c>
      <c r="B202" s="59" t="str">
        <f>Assessment_DataCollection!B329</f>
        <v>2.4.2 e. The curriculum is designed to provide at least the minimum number of hours of instruction as prescribed in the Standards section 2.1.3 and is of sufficient rigor, depth, and breadth to meet the learning outcomes</v>
      </c>
      <c r="C202" s="68"/>
      <c r="D202" s="71"/>
      <c r="E202" s="288"/>
      <c r="F202" s="8" t="str">
        <f>Assessment_DataCollection!F329</f>
        <v>2.4.2.e</v>
      </c>
      <c r="G202" s="136" t="str">
        <f>Assessment_DataCollection!G329</f>
        <v>Does the curriculum provide at least the minimum number of hours of instruction?</v>
      </c>
      <c r="H202" s="197"/>
      <c r="I202" s="198"/>
      <c r="J202" s="199" t="s">
        <v>831</v>
      </c>
      <c r="K202" s="200"/>
      <c r="L202" s="233">
        <v>44520</v>
      </c>
      <c r="M202" s="234" t="s">
        <v>821</v>
      </c>
      <c r="N202" s="215" t="s">
        <v>832</v>
      </c>
      <c r="O202" s="234" t="s">
        <v>576</v>
      </c>
      <c r="P202" s="216"/>
      <c r="Q202" s="217" t="s">
        <v>833</v>
      </c>
      <c r="R202" s="234"/>
      <c r="S202" s="234"/>
      <c r="T202" s="132"/>
    </row>
    <row r="203" spans="1:20" ht="55" thickBot="1" x14ac:dyDescent="0.55000000000000004">
      <c r="A203" s="105" t="s">
        <v>15</v>
      </c>
      <c r="B203" s="59" t="str">
        <f>Assessment_DataCollection!B330</f>
        <v>• This is exclusive of supplemental material or learner time spent online (i.e., time is measured by the length of time it takes to teach an instructional component, not including extra information, or how long it takes learners to complete the component)</v>
      </c>
      <c r="C203" s="128" t="str">
        <f>Assessment_DataCollection!C330</f>
        <v>Yes</v>
      </c>
      <c r="D203" s="129" t="str">
        <f>Assessment_DataCollection!D330</f>
        <v>Yes</v>
      </c>
      <c r="E203" s="288"/>
      <c r="F203" s="8"/>
      <c r="G203" s="136"/>
      <c r="H203" s="197"/>
      <c r="I203" s="198"/>
      <c r="J203" s="199"/>
      <c r="K203" s="200"/>
      <c r="L203" s="233"/>
      <c r="M203" s="234"/>
      <c r="N203" s="215"/>
      <c r="O203" s="234"/>
      <c r="P203" s="216"/>
      <c r="Q203" s="217"/>
      <c r="R203" s="234"/>
      <c r="S203" s="234"/>
      <c r="T203" s="288"/>
    </row>
    <row r="204" spans="1:20" ht="54.7" x14ac:dyDescent="0.5">
      <c r="A204" s="105" t="str">
        <f>Assessment_DataCollection!A331:G331</f>
        <v>2.4.2.f</v>
      </c>
      <c r="B204" s="59" t="str">
        <f>Assessment_DataCollection!B331</f>
        <v>2.4.2 f. Online instruction does not exceed time limits as set out by section 2.1.4 of the Standards. The entire online course adheres to the concept of distributive learning, and is completed according to the time requirements set in section 2.1.3</v>
      </c>
      <c r="C204" s="128" t="str">
        <f>Assessment_DataCollection!C331</f>
        <v>Planned</v>
      </c>
      <c r="D204" s="129" t="str">
        <f>Assessment_DataCollection!D331</f>
        <v>Planned</v>
      </c>
      <c r="E204" s="288"/>
      <c r="F204" s="8" t="str">
        <f>Assessment_DataCollection!F331</f>
        <v>2.4.2.f</v>
      </c>
      <c r="G204" s="136" t="str">
        <f>Assessment_DataCollection!G331</f>
        <v>What are the minimum time limits for the online course?</v>
      </c>
      <c r="H204" s="197"/>
      <c r="I204" s="198"/>
      <c r="J204" s="199" t="s">
        <v>834</v>
      </c>
      <c r="K204" s="200"/>
      <c r="L204" s="233">
        <v>44520</v>
      </c>
      <c r="M204" s="234" t="s">
        <v>821</v>
      </c>
      <c r="N204" s="215" t="s">
        <v>835</v>
      </c>
      <c r="O204" s="234" t="s">
        <v>747</v>
      </c>
      <c r="P204" s="216"/>
      <c r="Q204" s="217"/>
      <c r="R204" s="234" t="s">
        <v>631</v>
      </c>
      <c r="S204" s="234"/>
      <c r="T204" s="288"/>
    </row>
    <row r="205" spans="1:20" ht="41" x14ac:dyDescent="0.5">
      <c r="A205" s="105" t="str">
        <f>Assessment_DataCollection!A332:G332</f>
        <v>2.4.2.g</v>
      </c>
      <c r="B205" s="59" t="str">
        <f>Assessment_DataCollection!B332</f>
        <v>2.4.2 g. The online course presents information in various formats, providing supplemental material and resources, and demonstrating instructor capacity to adapt instruction to learner needs</v>
      </c>
      <c r="C205" s="128" t="str">
        <f>Assessment_DataCollection!C332</f>
        <v>No</v>
      </c>
      <c r="D205" s="129" t="str">
        <f>Assessment_DataCollection!D332</f>
        <v>No</v>
      </c>
      <c r="E205" s="288"/>
      <c r="F205" s="8" t="str">
        <f>Assessment_DataCollection!F332</f>
        <v>2.4.2.g</v>
      </c>
      <c r="G205" s="136" t="str">
        <f>Assessment_DataCollection!G332</f>
        <v>What various formats and supplemental resources are used for the online course?</v>
      </c>
      <c r="H205" s="197"/>
      <c r="I205" s="198"/>
      <c r="J205" s="199" t="s">
        <v>836</v>
      </c>
      <c r="K205" s="200"/>
      <c r="L205" s="233">
        <v>44520</v>
      </c>
      <c r="M205" s="234" t="s">
        <v>821</v>
      </c>
      <c r="N205" s="215" t="s">
        <v>835</v>
      </c>
      <c r="O205" s="234" t="s">
        <v>747</v>
      </c>
      <c r="P205" s="216"/>
      <c r="Q205" s="217"/>
      <c r="R205" s="234" t="s">
        <v>631</v>
      </c>
      <c r="S205" s="234"/>
      <c r="T205" s="288"/>
    </row>
    <row r="206" spans="1:20" ht="27.35" x14ac:dyDescent="0.5">
      <c r="A206" s="105" t="s">
        <v>15</v>
      </c>
      <c r="B206" s="59" t="s">
        <v>15</v>
      </c>
      <c r="C206" s="68"/>
      <c r="D206" s="71"/>
      <c r="E206" s="288"/>
      <c r="F206" s="8"/>
      <c r="G206" s="136" t="str">
        <f>Assessment_DataCollection!G333</f>
        <v>How is the sufficiency of the variety of formats assessed?</v>
      </c>
      <c r="H206" s="197"/>
      <c r="I206" s="198"/>
      <c r="J206" s="199" t="s">
        <v>837</v>
      </c>
      <c r="K206" s="200"/>
      <c r="L206" s="233">
        <v>44520</v>
      </c>
      <c r="M206" s="234" t="s">
        <v>821</v>
      </c>
      <c r="N206" s="215" t="s">
        <v>835</v>
      </c>
      <c r="O206" s="234" t="s">
        <v>747</v>
      </c>
      <c r="P206" s="216"/>
      <c r="Q206" s="217"/>
      <c r="R206" s="234" t="s">
        <v>631</v>
      </c>
      <c r="S206" s="234"/>
      <c r="T206" s="288"/>
    </row>
    <row r="207" spans="1:20" ht="82" x14ac:dyDescent="0.5">
      <c r="A207" s="105" t="str">
        <f>Assessment_DataCollection!A334:G334</f>
        <v>2.4.2.h</v>
      </c>
      <c r="B207" s="59" t="str">
        <f>Assessment_DataCollection!B334</f>
        <v>2.4.2 h. Online providers encourage learners to begin behind-the-wheel training, according to State licensing, after beginning the online course or as soon as possible after completing the online course</v>
      </c>
      <c r="C207" s="128" t="str">
        <f>Assessment_DataCollection!C334</f>
        <v>Yes</v>
      </c>
      <c r="D207" s="129" t="str">
        <f>Assessment_DataCollection!D334</f>
        <v>Yes</v>
      </c>
      <c r="E207" s="288"/>
      <c r="F207" s="8" t="str">
        <f>Assessment_DataCollection!F334</f>
        <v>2.4.2.h</v>
      </c>
      <c r="G207" s="136" t="str">
        <f>Assessment_DataCollection!G334</f>
        <v xml:space="preserve">When is the behind-the-wheel portion of the training begun relative to the start of the online training? </v>
      </c>
      <c r="H207" s="197"/>
      <c r="I207" s="198"/>
      <c r="J207" s="199" t="s">
        <v>838</v>
      </c>
      <c r="K207" s="200"/>
      <c r="L207" s="233">
        <v>44520</v>
      </c>
      <c r="M207" s="234" t="s">
        <v>821</v>
      </c>
      <c r="N207" s="215" t="s">
        <v>839</v>
      </c>
      <c r="O207" s="234" t="s">
        <v>747</v>
      </c>
      <c r="P207" s="216"/>
      <c r="Q207" s="217" t="s">
        <v>840</v>
      </c>
      <c r="R207" s="234" t="s">
        <v>631</v>
      </c>
      <c r="S207" s="234"/>
      <c r="T207" s="288"/>
    </row>
    <row r="208" spans="1:20" ht="57.7" thickBot="1" x14ac:dyDescent="0.55000000000000004">
      <c r="A208" s="105" t="str">
        <f>Assessment_DataCollection!A335:G335</f>
        <v>2.4.3</v>
      </c>
      <c r="B208" s="243"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C208" s="3"/>
      <c r="D208" s="3"/>
      <c r="E208" s="288"/>
      <c r="F208" s="8" t="str">
        <f>Assessment_DataCollection!F335</f>
        <v>2.4.3</v>
      </c>
      <c r="G208" s="243" t="str">
        <f>Assessment_DataCollection!G335</f>
        <v>2.4.3 States shall establish requirements for the evaluation/testing/assessment of online delivery of driver education, if permitted, that refers to how and what type of evaluation will be carried out for learners, the course, and online instructors</v>
      </c>
      <c r="H208" s="194"/>
      <c r="I208" s="194"/>
      <c r="J208" s="194"/>
      <c r="K208" s="194"/>
      <c r="L208" s="194"/>
      <c r="M208" s="194"/>
      <c r="N208" s="194"/>
      <c r="O208" s="194"/>
      <c r="P208" s="194"/>
      <c r="Q208" s="194"/>
      <c r="R208" s="194"/>
      <c r="S208" s="194"/>
      <c r="T208" s="288"/>
    </row>
    <row r="209" spans="1:20" ht="46.5" customHeight="1" x14ac:dyDescent="0.5">
      <c r="A209" s="105" t="s">
        <v>15</v>
      </c>
      <c r="B209" s="59" t="s">
        <v>15</v>
      </c>
      <c r="C209" s="68"/>
      <c r="D209" s="71"/>
      <c r="E209" s="288"/>
      <c r="F209" s="8"/>
      <c r="G209" s="136" t="str">
        <f>Assessment_DataCollection!G336</f>
        <v xml:space="preserve">What requirements do you have for the evaluation/testing/assessment of online delivery of driver education? </v>
      </c>
      <c r="H209" s="197">
        <v>44518</v>
      </c>
      <c r="I209" s="198" t="s">
        <v>786</v>
      </c>
      <c r="J209" s="199" t="s">
        <v>841</v>
      </c>
      <c r="K209" s="200"/>
      <c r="L209" s="233">
        <v>44520</v>
      </c>
      <c r="M209" s="234" t="s">
        <v>842</v>
      </c>
      <c r="N209" s="215" t="s">
        <v>843</v>
      </c>
      <c r="O209" s="234" t="s">
        <v>789</v>
      </c>
      <c r="P209" s="216"/>
      <c r="Q209" s="217"/>
      <c r="R209" s="234"/>
      <c r="S209" s="234"/>
      <c r="T209" s="132"/>
    </row>
    <row r="210" spans="1:20" ht="41" x14ac:dyDescent="0.5">
      <c r="A210" s="105" t="str">
        <f>Assessment_DataCollection!A337:G337</f>
        <v>2.4.3.a</v>
      </c>
      <c r="B210" s="59" t="str">
        <f>Assessment_DataCollection!B337</f>
        <v>2.4.3 a. Evaluations and assessments of learners are consistent with the concepts, lessons, and course objectives. The methods for evaluation are clearly stated in the course</v>
      </c>
      <c r="C210" s="128" t="str">
        <f>Assessment_DataCollection!C337</f>
        <v>Planned</v>
      </c>
      <c r="D210" s="129" t="str">
        <f>Assessment_DataCollection!D337</f>
        <v>Planned</v>
      </c>
      <c r="E210" s="288"/>
      <c r="F210" s="8" t="str">
        <f>Assessment_DataCollection!F337</f>
        <v>2.4.3.a</v>
      </c>
      <c r="G210" s="136" t="str">
        <f>Assessment_DataCollection!G337</f>
        <v>What are the methods for evaluations and assessments?</v>
      </c>
      <c r="H210" s="197"/>
      <c r="I210" s="198"/>
      <c r="J210" s="199" t="s">
        <v>844</v>
      </c>
      <c r="K210" s="200"/>
      <c r="L210" s="233">
        <v>44520</v>
      </c>
      <c r="M210" s="234" t="s">
        <v>845</v>
      </c>
      <c r="N210" s="215" t="s">
        <v>846</v>
      </c>
      <c r="O210" s="234" t="s">
        <v>847</v>
      </c>
      <c r="P210" s="216"/>
      <c r="Q210" s="217"/>
      <c r="R210" s="234"/>
      <c r="S210" s="234"/>
      <c r="T210" s="288"/>
    </row>
    <row r="211" spans="1:20" ht="27.7" thickBot="1" x14ac:dyDescent="0.55000000000000004">
      <c r="A211" s="105" t="s">
        <v>15</v>
      </c>
      <c r="B211" s="59" t="s">
        <v>15</v>
      </c>
      <c r="C211" s="68"/>
      <c r="D211" s="71"/>
      <c r="E211" s="288"/>
      <c r="F211" s="8"/>
      <c r="G211" s="136" t="str">
        <f>Assessment_DataCollection!G338</f>
        <v>How are they consistent with the concepts, lessons and course objectives?</v>
      </c>
      <c r="H211" s="197"/>
      <c r="I211" s="198"/>
      <c r="J211" s="199"/>
      <c r="K211" s="200"/>
      <c r="L211" s="233"/>
      <c r="M211" s="234"/>
      <c r="N211" s="215"/>
      <c r="O211" s="234"/>
      <c r="P211" s="216"/>
      <c r="Q211" s="217"/>
      <c r="R211" s="234"/>
      <c r="S211" s="234"/>
      <c r="T211" s="288"/>
    </row>
    <row r="212" spans="1:20" ht="54.7" x14ac:dyDescent="0.5">
      <c r="A212" s="105" t="str">
        <f>Assessment_DataCollection!A339:G339</f>
        <v>2.4.3.b</v>
      </c>
      <c r="B212" s="59" t="str">
        <f>Assessment_DataCollection!B339</f>
        <v>2.4.3 b. Evaluation and assessment are conducted in a variety of formats (such as quizzes, electronically submitted assignments, questions regarding video segments, responses in blog/online discussions, random questions, or other means)</v>
      </c>
      <c r="C212" s="128" t="str">
        <f>Assessment_DataCollection!C339</f>
        <v>Planned</v>
      </c>
      <c r="D212" s="129" t="str">
        <f>Assessment_DataCollection!D339</f>
        <v>Planned</v>
      </c>
      <c r="E212" s="288"/>
      <c r="F212" s="8" t="str">
        <f>Assessment_DataCollection!F339</f>
        <v>2.4.3.b</v>
      </c>
      <c r="G212" s="136" t="str">
        <f>Assessment_DataCollection!G339</f>
        <v>In what formats are evaluations and assessments conducted?</v>
      </c>
      <c r="H212" s="197"/>
      <c r="I212" s="198"/>
      <c r="J212" s="199" t="s">
        <v>848</v>
      </c>
      <c r="K212" s="200"/>
      <c r="L212" s="233">
        <v>44520</v>
      </c>
      <c r="M212" s="234" t="s">
        <v>842</v>
      </c>
      <c r="N212" s="215" t="s">
        <v>849</v>
      </c>
      <c r="O212" s="234" t="s">
        <v>850</v>
      </c>
      <c r="P212" s="216"/>
      <c r="Q212" s="217"/>
      <c r="R212" s="234"/>
      <c r="S212" s="234"/>
      <c r="T212" s="288"/>
    </row>
    <row r="213" spans="1:20" ht="82" x14ac:dyDescent="0.5">
      <c r="A213" s="105" t="str">
        <f>Assessment_DataCollection!A340:G340</f>
        <v>2.4.3.c</v>
      </c>
      <c r="B213" s="59" t="str">
        <f>Assessment_DataCollection!B340</f>
        <v>2.4.3 c. The course contains a pool of quiz and test questions that are randomly selected and distributed across learners and across individual lessons, in order to prevent learners from copying and/or sharing test information</v>
      </c>
      <c r="C213" s="128" t="str">
        <f>Assessment_DataCollection!C340</f>
        <v>Planned</v>
      </c>
      <c r="D213" s="129" t="str">
        <f>Assessment_DataCollection!D340</f>
        <v>Planned</v>
      </c>
      <c r="E213" s="288"/>
      <c r="F213" s="8" t="str">
        <f>Assessment_DataCollection!F340</f>
        <v>2.4.3.c</v>
      </c>
      <c r="G213" s="136" t="str">
        <f>Assessment_DataCollection!G340</f>
        <v>How are the quiz questions selected and distributed in order to prevent learners from copying or sharing information?</v>
      </c>
      <c r="H213" s="197"/>
      <c r="I213" s="198"/>
      <c r="J213" s="199" t="s">
        <v>851</v>
      </c>
      <c r="K213" s="200"/>
      <c r="L213" s="233">
        <v>44520</v>
      </c>
      <c r="M213" s="234" t="s">
        <v>842</v>
      </c>
      <c r="N213" s="215" t="s">
        <v>852</v>
      </c>
      <c r="O213" s="234" t="s">
        <v>853</v>
      </c>
      <c r="P213" s="216"/>
      <c r="Q213" s="217"/>
      <c r="R213" s="234"/>
      <c r="S213" s="234"/>
      <c r="T213" s="288"/>
    </row>
    <row r="214" spans="1:20" ht="41" x14ac:dyDescent="0.5">
      <c r="A214" s="105" t="str">
        <f>Assessment_DataCollection!A341:G341</f>
        <v>2.4.3.d</v>
      </c>
      <c r="B214" s="59" t="str">
        <f>Assessment_DataCollection!B341</f>
        <v>2.4.3 d. Evaluation of learners is conducted on an ongoing and varied basis</v>
      </c>
      <c r="C214" s="68"/>
      <c r="D214" s="71"/>
      <c r="E214" s="288"/>
      <c r="F214" s="8" t="str">
        <f>Assessment_DataCollection!F341</f>
        <v>2.4.3.d</v>
      </c>
      <c r="G214" s="136" t="str">
        <f>Assessment_DataCollection!G341</f>
        <v xml:space="preserve">When are evaluations conducted? </v>
      </c>
      <c r="H214" s="197"/>
      <c r="I214" s="198"/>
      <c r="J214" s="199" t="s">
        <v>854</v>
      </c>
      <c r="K214" s="200"/>
      <c r="L214" s="233">
        <v>44520</v>
      </c>
      <c r="M214" s="234" t="s">
        <v>842</v>
      </c>
      <c r="N214" s="215" t="s">
        <v>855</v>
      </c>
      <c r="O214" s="234" t="s">
        <v>576</v>
      </c>
      <c r="P214" s="216"/>
      <c r="Q214" s="217" t="s">
        <v>856</v>
      </c>
      <c r="R214" s="234"/>
      <c r="S214" s="234"/>
      <c r="T214" s="288"/>
    </row>
    <row r="215" spans="1:20" ht="14.7" thickBot="1" x14ac:dyDescent="0.55000000000000004">
      <c r="A215" s="105" t="str">
        <f>Assessment_DataCollection!A342:G342</f>
        <v xml:space="preserve"> </v>
      </c>
      <c r="B215" s="59" t="str">
        <f>Assessment_DataCollection!B342</f>
        <v>• It may occur following the teaching of major concepts</v>
      </c>
      <c r="C215" s="128" t="str">
        <f>Assessment_DataCollection!C342</f>
        <v>Yes</v>
      </c>
      <c r="D215" s="129" t="str">
        <f>Assessment_DataCollection!D342</f>
        <v>Yes</v>
      </c>
      <c r="E215" s="288"/>
      <c r="F215" s="8"/>
      <c r="G215" s="136"/>
      <c r="H215" s="197"/>
      <c r="I215" s="198"/>
      <c r="J215" s="199"/>
      <c r="K215" s="200"/>
      <c r="L215" s="233"/>
      <c r="M215" s="234"/>
      <c r="N215" s="215"/>
      <c r="O215" s="234"/>
      <c r="P215" s="216"/>
      <c r="Q215" s="217"/>
      <c r="R215" s="234"/>
      <c r="S215" s="234"/>
      <c r="T215" s="288"/>
    </row>
    <row r="216" spans="1:20" ht="14.7" thickBot="1" x14ac:dyDescent="0.55000000000000004">
      <c r="A216" s="105"/>
      <c r="B216" s="59" t="str">
        <f>Assessment_DataCollection!B343</f>
        <v>• It shall occur at the end of the unit</v>
      </c>
      <c r="C216" s="128" t="str">
        <f>Assessment_DataCollection!C343</f>
        <v>Yes</v>
      </c>
      <c r="D216" s="129" t="str">
        <f>Assessment_DataCollection!D343</f>
        <v>Yes</v>
      </c>
      <c r="E216" s="288"/>
      <c r="F216" s="8"/>
      <c r="G216" s="136"/>
      <c r="H216" s="197"/>
      <c r="I216" s="198"/>
      <c r="J216" s="199"/>
      <c r="K216" s="200"/>
      <c r="L216" s="233"/>
      <c r="M216" s="234"/>
      <c r="N216" s="215"/>
      <c r="O216" s="234"/>
      <c r="P216" s="216"/>
      <c r="Q216" s="217"/>
      <c r="R216" s="234"/>
      <c r="S216" s="234"/>
      <c r="T216" s="288"/>
    </row>
    <row r="217" spans="1:20" ht="27.35" x14ac:dyDescent="0.5">
      <c r="A217" s="105" t="str">
        <f>Assessment_DataCollection!A344:G344</f>
        <v>2.4.3.e</v>
      </c>
      <c r="B217" s="59" t="str">
        <f>Assessment_DataCollection!B344</f>
        <v>2.4.3 e. Feedback on evaluations or assessments is constructive, informative, and frequently provided</v>
      </c>
      <c r="C217" s="128" t="str">
        <f>Assessment_DataCollection!C344</f>
        <v>Planned</v>
      </c>
      <c r="D217" s="129" t="str">
        <f>Assessment_DataCollection!D344</f>
        <v>Planned</v>
      </c>
      <c r="E217" s="288"/>
      <c r="F217" s="8" t="str">
        <f>Assessment_DataCollection!F344</f>
        <v>2.4.3.e</v>
      </c>
      <c r="G217" s="136" t="str">
        <f>Assessment_DataCollection!G344</f>
        <v>When and how is feedback on evaluations or assessments provided?</v>
      </c>
      <c r="H217" s="197"/>
      <c r="I217" s="198"/>
      <c r="J217" s="199" t="s">
        <v>857</v>
      </c>
      <c r="K217" s="200"/>
      <c r="L217" s="233">
        <v>44520</v>
      </c>
      <c r="M217" s="234" t="s">
        <v>842</v>
      </c>
      <c r="N217" s="215" t="s">
        <v>810</v>
      </c>
      <c r="O217" s="234" t="s">
        <v>747</v>
      </c>
      <c r="P217" s="216"/>
      <c r="Q217" s="217"/>
      <c r="R217" s="234" t="s">
        <v>631</v>
      </c>
      <c r="S217" s="234"/>
      <c r="T217" s="288"/>
    </row>
    <row r="218" spans="1:20" ht="41" x14ac:dyDescent="0.5">
      <c r="A218" s="105" t="str">
        <f>Assessment_DataCollection!A345:G345</f>
        <v>2.4.3.f</v>
      </c>
      <c r="B218" s="59" t="str">
        <f>Assessment_DataCollection!B345</f>
        <v>2.4.3 f. Course quizzes, activities, and any other assessment techniques are graded and tracked by the program and/or the online instructor</v>
      </c>
      <c r="C218" s="128" t="str">
        <f>Assessment_DataCollection!C345</f>
        <v>Yes</v>
      </c>
      <c r="D218" s="129" t="str">
        <f>Assessment_DataCollection!D345</f>
        <v>Yes</v>
      </c>
      <c r="E218" s="288"/>
      <c r="F218" s="8" t="str">
        <f>Assessment_DataCollection!F345</f>
        <v>2.4.3.f</v>
      </c>
      <c r="G218" s="136" t="str">
        <f>Assessment_DataCollection!G345</f>
        <v>How are the quizzes, activities and assessments graded and tracked?</v>
      </c>
      <c r="H218" s="197"/>
      <c r="I218" s="198"/>
      <c r="J218" s="199" t="s">
        <v>858</v>
      </c>
      <c r="K218" s="200"/>
      <c r="L218" s="233">
        <v>44520</v>
      </c>
      <c r="M218" s="234" t="s">
        <v>842</v>
      </c>
      <c r="N218" s="215" t="s">
        <v>859</v>
      </c>
      <c r="O218" s="234" t="s">
        <v>747</v>
      </c>
      <c r="P218" s="216"/>
      <c r="Q218" s="217" t="s">
        <v>860</v>
      </c>
      <c r="R218" s="234" t="s">
        <v>631</v>
      </c>
      <c r="S218" s="234"/>
      <c r="T218" s="288"/>
    </row>
    <row r="219" spans="1:20" ht="27.35" x14ac:dyDescent="0.5">
      <c r="A219" s="105" t="str">
        <f>Assessment_DataCollection!A346:G346</f>
        <v>2.4.3.g</v>
      </c>
      <c r="B219" s="59" t="str">
        <f>Assessment_DataCollection!B346</f>
        <v>2.4.3 g. Learners are able to see their grades as they progress through the course</v>
      </c>
      <c r="C219" s="128" t="str">
        <f>Assessment_DataCollection!C346</f>
        <v>Planned</v>
      </c>
      <c r="D219" s="129" t="str">
        <f>Assessment_DataCollection!D346</f>
        <v>Planned</v>
      </c>
      <c r="E219" s="288"/>
      <c r="F219" s="8" t="str">
        <f>Assessment_DataCollection!F346</f>
        <v>2.4.3.g</v>
      </c>
      <c r="G219" s="136" t="str">
        <f>Assessment_DataCollection!G346</f>
        <v>How do learner’s see their grades as they progress through the course?</v>
      </c>
      <c r="H219" s="197"/>
      <c r="I219" s="198"/>
      <c r="J219" s="199" t="s">
        <v>861</v>
      </c>
      <c r="K219" s="200"/>
      <c r="L219" s="233">
        <v>44520</v>
      </c>
      <c r="M219" s="234" t="s">
        <v>842</v>
      </c>
      <c r="N219" s="215" t="s">
        <v>862</v>
      </c>
      <c r="O219" s="234" t="s">
        <v>747</v>
      </c>
      <c r="P219" s="216"/>
      <c r="Q219" s="217"/>
      <c r="R219" s="234" t="s">
        <v>631</v>
      </c>
      <c r="S219" s="234"/>
      <c r="T219" s="288"/>
    </row>
    <row r="220" spans="1:20" ht="27.35" x14ac:dyDescent="0.5">
      <c r="A220" s="105" t="str">
        <f>Assessment_DataCollection!A347:G347</f>
        <v>2.4.3.h</v>
      </c>
      <c r="B220" s="59" t="str">
        <f>Assessment_DataCollection!B347</f>
        <v>2.4.3 h. Where applicable, learner progress and performance are communicated to parents/guardians (e.g., for minors)</v>
      </c>
      <c r="C220" s="128" t="str">
        <f>Assessment_DataCollection!C347</f>
        <v>Planned</v>
      </c>
      <c r="D220" s="129" t="str">
        <f>Assessment_DataCollection!D347</f>
        <v>Planned</v>
      </c>
      <c r="E220" s="288"/>
      <c r="F220" s="8" t="str">
        <f>Assessment_DataCollection!F347</f>
        <v>2.4.3.h</v>
      </c>
      <c r="G220" s="136" t="str">
        <f>Assessment_DataCollection!G347</f>
        <v>How is the learner’s progress and performance communicated to parents/guardians?</v>
      </c>
      <c r="H220" s="197"/>
      <c r="I220" s="198"/>
      <c r="J220" s="199" t="s">
        <v>863</v>
      </c>
      <c r="K220" s="200"/>
      <c r="L220" s="233">
        <v>44520</v>
      </c>
      <c r="M220" s="234" t="s">
        <v>842</v>
      </c>
      <c r="N220" s="215" t="s">
        <v>810</v>
      </c>
      <c r="O220" s="234" t="s">
        <v>747</v>
      </c>
      <c r="P220" s="216"/>
      <c r="Q220" s="217"/>
      <c r="R220" s="234" t="s">
        <v>631</v>
      </c>
      <c r="S220" s="234"/>
      <c r="T220" s="288"/>
    </row>
    <row r="221" spans="1:20" ht="54.7" x14ac:dyDescent="0.5">
      <c r="A221" s="105" t="str">
        <f>Assessment_DataCollection!A348:G348</f>
        <v>2.4.3.1</v>
      </c>
      <c r="B221" s="59" t="str">
        <f>Assessment_DataCollection!B348</f>
        <v>2.4.3 i. For the final test, the identity of each learner should be verified as required by the state</v>
      </c>
      <c r="C221" s="128" t="str">
        <f>Assessment_DataCollection!C348</f>
        <v>Yes</v>
      </c>
      <c r="D221" s="129" t="str">
        <f>Assessment_DataCollection!D348</f>
        <v>Yes</v>
      </c>
      <c r="E221" s="288"/>
      <c r="F221" s="8" t="str">
        <f>Assessment_DataCollection!F348</f>
        <v>2.4.3.1</v>
      </c>
      <c r="G221" s="136" t="str">
        <f>Assessment_DataCollection!G348</f>
        <v>How is the identity of each learner verified for  the final test?</v>
      </c>
      <c r="H221" s="197"/>
      <c r="I221" s="198"/>
      <c r="J221" s="199" t="s">
        <v>864</v>
      </c>
      <c r="K221" s="200"/>
      <c r="L221" s="233">
        <v>44520</v>
      </c>
      <c r="M221" s="234" t="s">
        <v>842</v>
      </c>
      <c r="N221" s="215" t="s">
        <v>865</v>
      </c>
      <c r="O221" s="234" t="s">
        <v>747</v>
      </c>
      <c r="P221" s="216"/>
      <c r="Q221" s="217" t="s">
        <v>866</v>
      </c>
      <c r="R221" s="234" t="s">
        <v>631</v>
      </c>
      <c r="S221" s="234"/>
      <c r="T221" s="288"/>
    </row>
    <row r="222" spans="1:20" ht="41" x14ac:dyDescent="0.5">
      <c r="A222" s="105" t="str">
        <f>Assessment_DataCollection!A349:G349</f>
        <v>2.4.3.j</v>
      </c>
      <c r="B222" s="59" t="str">
        <f>Assessment_DataCollection!B349</f>
        <v>2.4.3 j. The online course provider frequently and in various ways assesses the delivery of the course and the curriculum, such as, learners are given the opportunity to provide feedback on the course</v>
      </c>
      <c r="C222" s="128" t="str">
        <f>Assessment_DataCollection!C349</f>
        <v>Planned</v>
      </c>
      <c r="D222" s="129" t="str">
        <f>Assessment_DataCollection!D349</f>
        <v>Planned</v>
      </c>
      <c r="E222" s="288"/>
      <c r="F222" s="8" t="str">
        <f>Assessment_DataCollection!F349</f>
        <v>2.4.3.j</v>
      </c>
      <c r="G222" s="136" t="str">
        <f>Assessment_DataCollection!G349</f>
        <v>How is the delivery of the course and the curriculum assessed by students?</v>
      </c>
      <c r="H222" s="197"/>
      <c r="I222" s="198"/>
      <c r="J222" s="199" t="s">
        <v>867</v>
      </c>
      <c r="K222" s="200"/>
      <c r="L222" s="233">
        <v>44520</v>
      </c>
      <c r="M222" s="234" t="s">
        <v>842</v>
      </c>
      <c r="N222" s="215" t="s">
        <v>810</v>
      </c>
      <c r="O222" s="234" t="s">
        <v>747</v>
      </c>
      <c r="P222" s="216"/>
      <c r="Q222" s="217"/>
      <c r="R222" s="234" t="s">
        <v>631</v>
      </c>
      <c r="S222" s="234"/>
      <c r="T222" s="288"/>
    </row>
    <row r="223" spans="1:20" ht="72" thickBot="1" x14ac:dyDescent="0.55000000000000004">
      <c r="A223" s="105" t="str">
        <f>Assessment_DataCollection!A350:G350</f>
        <v>2.4.4</v>
      </c>
      <c r="B223" s="243"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223" s="3"/>
      <c r="D223" s="3"/>
      <c r="E223" s="288"/>
      <c r="F223" s="8" t="str">
        <f>Assessment_DataCollection!F350</f>
        <v>2.4.4</v>
      </c>
      <c r="G223" s="243" t="str">
        <f>Assessment_DataCollection!G350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H223" s="194"/>
      <c r="I223" s="194"/>
      <c r="J223" s="194"/>
      <c r="K223" s="194"/>
      <c r="L223" s="194"/>
      <c r="M223" s="194"/>
      <c r="N223" s="194"/>
      <c r="O223" s="194"/>
      <c r="P223" s="194"/>
      <c r="Q223" s="194"/>
      <c r="R223" s="194"/>
      <c r="S223" s="194"/>
      <c r="T223" s="288"/>
    </row>
    <row r="224" spans="1:20" ht="68.25" customHeight="1" x14ac:dyDescent="0.5">
      <c r="A224" s="105"/>
      <c r="B224" s="59"/>
      <c r="C224" s="68"/>
      <c r="D224" s="71"/>
      <c r="E224" s="288"/>
      <c r="F224" s="8"/>
      <c r="G224" s="136" t="str">
        <f>Assessment_DataCollection!G351</f>
        <v>What requirements do you have for the technological design and capabilities of online delivery of driver education?</v>
      </c>
      <c r="H224" s="197">
        <v>44518</v>
      </c>
      <c r="I224" s="198" t="s">
        <v>825</v>
      </c>
      <c r="J224" s="199" t="s">
        <v>868</v>
      </c>
      <c r="K224" s="200"/>
      <c r="L224" s="233">
        <v>44520</v>
      </c>
      <c r="M224" s="234" t="s">
        <v>869</v>
      </c>
      <c r="N224" s="215"/>
      <c r="O224" s="234"/>
      <c r="P224" s="216"/>
      <c r="Q224" s="217"/>
      <c r="R224" s="234" t="s">
        <v>207</v>
      </c>
      <c r="S224" s="234"/>
      <c r="T224" s="288"/>
    </row>
    <row r="225" spans="1:22" ht="22.5" customHeight="1" x14ac:dyDescent="0.5">
      <c r="A225" s="105" t="str">
        <f>Assessment_DataCollection!A352:G352</f>
        <v>2.4.4.a</v>
      </c>
      <c r="B225" s="59" t="str">
        <f>Assessment_DataCollection!B352</f>
        <v>2.4.4 a. The technological requirements such as hardware, web browser, software, internet connection speed, and other required components to take the course are clearly described on the website, prior to the opportunity to purchase the course</v>
      </c>
      <c r="C225" s="128" t="str">
        <f>Assessment_DataCollection!C352</f>
        <v>Planned</v>
      </c>
      <c r="D225" s="129" t="str">
        <f>Assessment_DataCollection!D352</f>
        <v>Planned</v>
      </c>
      <c r="E225" s="288"/>
      <c r="F225" s="8" t="str">
        <f>Assessment_DataCollection!F352</f>
        <v>2.4.4.a</v>
      </c>
      <c r="G225" s="136" t="str">
        <f>Assessment_DataCollection!G352</f>
        <v xml:space="preserve">How and where are the technological requirements described on the website? </v>
      </c>
      <c r="H225" s="197"/>
      <c r="I225" s="198"/>
      <c r="J225" s="199"/>
      <c r="K225" s="200"/>
      <c r="L225" s="233"/>
      <c r="M225" s="234"/>
      <c r="N225" s="215"/>
      <c r="O225" s="234"/>
      <c r="P225" s="216"/>
      <c r="Q225" s="217"/>
      <c r="R225" s="234"/>
      <c r="S225" s="234"/>
      <c r="T225" s="288"/>
      <c r="U225" s="288"/>
      <c r="V225" s="288"/>
    </row>
    <row r="226" spans="1:22" ht="41.35" thickBot="1" x14ac:dyDescent="0.55000000000000004">
      <c r="A226" s="105" t="str">
        <f>Assessment_DataCollection!A353:G353</f>
        <v>2.4.4.b</v>
      </c>
      <c r="B226" s="59" t="str">
        <f>Assessment_DataCollection!B353</f>
        <v>2.4.4 b. The web pages and components are clearly organized. A site map, contact page, and orientation section that explain how to use the course are provided</v>
      </c>
      <c r="C226" s="128" t="str">
        <f>Assessment_DataCollection!C353</f>
        <v>Planned</v>
      </c>
      <c r="D226" s="129" t="str">
        <f>Assessment_DataCollection!D353</f>
        <v>Planned</v>
      </c>
      <c r="E226" s="288"/>
      <c r="F226" s="8" t="str">
        <f>Assessment_DataCollection!F353</f>
        <v>2.4.4.b</v>
      </c>
      <c r="G226" s="136" t="str">
        <f>Assessment_DataCollection!G353</f>
        <v xml:space="preserve">How are the web pages and components organized? </v>
      </c>
      <c r="H226" s="197"/>
      <c r="I226" s="198"/>
      <c r="J226" s="199"/>
      <c r="K226" s="200"/>
      <c r="L226" s="233"/>
      <c r="M226" s="234"/>
      <c r="N226" s="215"/>
      <c r="O226" s="234"/>
      <c r="P226" s="216"/>
      <c r="Q226" s="217"/>
      <c r="R226" s="234"/>
      <c r="S226" s="234"/>
      <c r="T226" s="288"/>
      <c r="U226" s="288"/>
      <c r="V226" s="288"/>
    </row>
    <row r="227" spans="1:22" ht="27.7" thickBot="1" x14ac:dyDescent="0.55000000000000004">
      <c r="A227" s="105"/>
      <c r="B227" s="59" t="str">
        <f>Assessment_DataCollection!B354</f>
        <v>• Contact information for technical support is provided and technical support hours of availability are clearly posted on the website</v>
      </c>
      <c r="C227" s="128" t="str">
        <f>Assessment_DataCollection!C354</f>
        <v>Planned</v>
      </c>
      <c r="D227" s="129" t="str">
        <f>Assessment_DataCollection!D354</f>
        <v>Planned</v>
      </c>
      <c r="E227" s="288"/>
      <c r="F227" s="8"/>
      <c r="G227" s="136" t="str">
        <f>Assessment_DataCollection!G354</f>
        <v>Is there a site map, contact page and orientation section that explains how to use the course?</v>
      </c>
      <c r="H227" s="197"/>
      <c r="I227" s="198"/>
      <c r="J227" s="199"/>
      <c r="K227" s="200"/>
      <c r="L227" s="233"/>
      <c r="M227" s="234"/>
      <c r="N227" s="215"/>
      <c r="O227" s="234"/>
      <c r="P227" s="216"/>
      <c r="Q227" s="217"/>
      <c r="R227" s="234"/>
      <c r="S227" s="234"/>
      <c r="T227" s="288"/>
      <c r="U227" s="288"/>
      <c r="V227" s="288"/>
    </row>
    <row r="228" spans="1:22" ht="27.7" thickBot="1" x14ac:dyDescent="0.55000000000000004">
      <c r="A228" s="105" t="str">
        <f>Assessment_DataCollection!A355:G355</f>
        <v>2.4.4.c</v>
      </c>
      <c r="B228" s="59" t="str">
        <f>Assessment_DataCollection!B355</f>
        <v>2.4.4 c. The course and the website are user-friendly, easy to navigate, and accessible to learners</v>
      </c>
      <c r="C228" s="128" t="str">
        <f>Assessment_DataCollection!C355</f>
        <v>Yes</v>
      </c>
      <c r="D228" s="129" t="str">
        <f>Assessment_DataCollection!D355</f>
        <v>Yes</v>
      </c>
      <c r="E228" s="288"/>
      <c r="F228" s="8" t="str">
        <f>Assessment_DataCollection!F355</f>
        <v>2.4.4.c</v>
      </c>
      <c r="G228" s="136" t="str">
        <f>Assessment_DataCollection!G355</f>
        <v xml:space="preserve">Is the course and the website user-friendly, easy to navigate, and accessible to learners?  </v>
      </c>
      <c r="H228" s="197"/>
      <c r="I228" s="198"/>
      <c r="J228" s="199"/>
      <c r="K228" s="200"/>
      <c r="L228" s="233"/>
      <c r="M228" s="234"/>
      <c r="N228" s="215"/>
      <c r="O228" s="234"/>
      <c r="P228" s="216"/>
      <c r="Q228" s="217"/>
      <c r="R228" s="234"/>
      <c r="S228" s="234"/>
      <c r="T228" s="288"/>
      <c r="U228" s="288"/>
      <c r="V228" s="288"/>
    </row>
    <row r="229" spans="1:22" ht="27.7" thickBot="1" x14ac:dyDescent="0.55000000000000004">
      <c r="A229" s="105" t="str">
        <f>Assessment_DataCollection!A356:G356</f>
        <v>2.4.4.d</v>
      </c>
      <c r="B229" s="59" t="str">
        <f>Assessment_DataCollection!B356</f>
        <v>2.4.4 d. Courses must require learners to complete all required elements prior to completing the course</v>
      </c>
      <c r="C229" s="128" t="str">
        <f>Assessment_DataCollection!C356</f>
        <v>Yes</v>
      </c>
      <c r="D229" s="129" t="str">
        <f>Assessment_DataCollection!D356</f>
        <v>Yes</v>
      </c>
      <c r="E229" s="288"/>
      <c r="F229" s="8" t="str">
        <f>Assessment_DataCollection!F356</f>
        <v>2.4.4.d</v>
      </c>
      <c r="G229" s="136" t="str">
        <f>Assessment_DataCollection!G356</f>
        <v>Are learners required to complete all elements prior to completing the course?</v>
      </c>
      <c r="H229" s="197"/>
      <c r="I229" s="198"/>
      <c r="J229" s="199"/>
      <c r="K229" s="200"/>
      <c r="L229" s="233"/>
      <c r="M229" s="234"/>
      <c r="N229" s="215"/>
      <c r="O229" s="234"/>
      <c r="P229" s="216"/>
      <c r="Q229" s="217"/>
      <c r="R229" s="234"/>
      <c r="S229" s="234"/>
      <c r="T229" s="288"/>
      <c r="U229" s="288"/>
      <c r="V229" s="288"/>
    </row>
    <row r="230" spans="1:22" ht="55" thickBot="1" x14ac:dyDescent="0.55000000000000004">
      <c r="A230" s="105" t="str">
        <f>Assessment_DataCollection!A357:G357</f>
        <v>2.4.4.e</v>
      </c>
      <c r="B230" s="59" t="str">
        <f>Assessment_DataCollection!B357</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230" s="68" t="str">
        <f>Assessment_DataCollection!C357</f>
        <v>Planned</v>
      </c>
      <c r="D230" s="68" t="str">
        <f>Assessment_DataCollection!D357</f>
        <v>Planned</v>
      </c>
      <c r="E230" s="288"/>
      <c r="F230" s="8" t="str">
        <f>Assessment_DataCollection!F357</f>
        <v>2.4.4.e</v>
      </c>
      <c r="G230" s="136" t="str">
        <f>Assessment_DataCollection!G357</f>
        <v xml:space="preserve">How is learner time in the course tracked? </v>
      </c>
      <c r="H230" s="197"/>
      <c r="I230" s="198"/>
      <c r="J230" s="199"/>
      <c r="K230" s="200"/>
      <c r="L230" s="233"/>
      <c r="M230" s="234"/>
      <c r="N230" s="215"/>
      <c r="O230" s="234"/>
      <c r="P230" s="216"/>
      <c r="Q230" s="217"/>
      <c r="R230" s="234"/>
      <c r="S230" s="234"/>
      <c r="T230" s="288"/>
      <c r="U230" s="288"/>
      <c r="V230" s="288"/>
    </row>
    <row r="231" spans="1:22" ht="14.7" thickBot="1" x14ac:dyDescent="0.55000000000000004">
      <c r="A231" s="105"/>
      <c r="B231" s="59"/>
      <c r="C231" s="68"/>
      <c r="D231" s="71"/>
      <c r="E231" s="288"/>
      <c r="F231" s="8"/>
      <c r="G231" s="136" t="str">
        <f>Assessment_DataCollection!G358</f>
        <v>To what degree is a student’s “idle time” counted as active learning?</v>
      </c>
      <c r="H231" s="197"/>
      <c r="I231" s="198"/>
      <c r="J231" s="199"/>
      <c r="K231" s="200"/>
      <c r="L231" s="233"/>
      <c r="M231" s="234"/>
      <c r="N231" s="215"/>
      <c r="O231" s="234"/>
      <c r="P231" s="216"/>
      <c r="Q231" s="217"/>
      <c r="R231" s="234"/>
      <c r="S231" s="234"/>
      <c r="T231" s="288"/>
      <c r="U231" s="288"/>
      <c r="V231" s="288"/>
    </row>
    <row r="232" spans="1:22" ht="27.7" thickBot="1" x14ac:dyDescent="0.55000000000000004">
      <c r="A232" s="105" t="str">
        <f>Assessment_DataCollection!A359:G359</f>
        <v>2.4.4.f</v>
      </c>
      <c r="B232" s="59" t="str">
        <f>Assessment_DataCollection!B359</f>
        <v>2.4.4 f. Learners are required to use a username and password to enroll in and to access the course at all times</v>
      </c>
      <c r="C232" s="128" t="str">
        <f>Assessment_DataCollection!C359</f>
        <v>Yes</v>
      </c>
      <c r="D232" s="129" t="str">
        <f>Assessment_DataCollection!D359</f>
        <v>Yes</v>
      </c>
      <c r="E232" s="288"/>
      <c r="F232" s="8" t="str">
        <f>Assessment_DataCollection!F359</f>
        <v>2.4.4.f</v>
      </c>
      <c r="G232" s="136" t="str">
        <f>Assessment_DataCollection!G359</f>
        <v>Are learners required to use a username and password to enroll in and to access the course at all times?</v>
      </c>
      <c r="H232" s="197"/>
      <c r="I232" s="198"/>
      <c r="J232" s="199"/>
      <c r="K232" s="200"/>
      <c r="L232" s="233"/>
      <c r="M232" s="234"/>
      <c r="N232" s="215"/>
      <c r="O232" s="234"/>
      <c r="P232" s="216"/>
      <c r="Q232" s="217"/>
      <c r="R232" s="234"/>
      <c r="S232" s="234"/>
      <c r="T232" s="288"/>
      <c r="U232" s="288"/>
      <c r="V232" s="288"/>
    </row>
    <row r="233" spans="1:22" ht="41.35" thickBot="1" x14ac:dyDescent="0.55000000000000004">
      <c r="A233" s="105" t="str">
        <f>Assessment_DataCollection!A360:G360</f>
        <v>2.4.4.g</v>
      </c>
      <c r="B233" s="59" t="str">
        <f>Assessment_DataCollection!B360</f>
        <v>2.4.4 g. Learners are logged out of the course after a specified amount of inactivity established by the State or the online provider. The learner is required to login again to resume the course</v>
      </c>
      <c r="C233" s="128" t="str">
        <f>Assessment_DataCollection!C360</f>
        <v>Planned</v>
      </c>
      <c r="D233" s="129" t="str">
        <f>Assessment_DataCollection!D360</f>
        <v>Planned</v>
      </c>
      <c r="E233" s="288"/>
      <c r="F233" s="8" t="str">
        <f>Assessment_DataCollection!F360</f>
        <v>2.4.4.g</v>
      </c>
      <c r="G233" s="136" t="str">
        <f>Assessment_DataCollection!G360</f>
        <v>Is the learner logged out of the course after a specified amount of inactivity? After how long?</v>
      </c>
      <c r="H233" s="197"/>
      <c r="I233" s="198"/>
      <c r="J233" s="199"/>
      <c r="K233" s="200"/>
      <c r="L233" s="233"/>
      <c r="M233" s="234"/>
      <c r="N233" s="215"/>
      <c r="O233" s="234"/>
      <c r="P233" s="216"/>
      <c r="Q233" s="217"/>
      <c r="R233" s="234"/>
      <c r="S233" s="234"/>
      <c r="T233" s="288"/>
      <c r="U233" s="288"/>
      <c r="V233" s="288"/>
    </row>
    <row r="234" spans="1:22" ht="55" thickBot="1" x14ac:dyDescent="0.55000000000000004">
      <c r="A234" s="105" t="str">
        <f>Assessment_DataCollection!A361:G361</f>
        <v>2.4.4.h</v>
      </c>
      <c r="B234" s="59" t="str">
        <f>Assessment_DataCollection!B361</f>
        <v>2.4.4 h. The identity of each learner is verified on a random basis throughout the course to ensure the learner who is signed in is the individual completing the course (e.g. the learner is prompted with security questions upon login and at random during the course.)</v>
      </c>
      <c r="C234" s="128" t="str">
        <f>Assessment_DataCollection!C361</f>
        <v>Planned</v>
      </c>
      <c r="D234" s="129" t="str">
        <f>Assessment_DataCollection!D361</f>
        <v>Planned</v>
      </c>
      <c r="E234" s="288"/>
      <c r="F234" s="8" t="str">
        <f>Assessment_DataCollection!F361</f>
        <v>2.4.4.h</v>
      </c>
      <c r="G234" s="136" t="str">
        <f>Assessment_DataCollection!G361</f>
        <v>How is the identity of the learner verified throughout the course? How frequently?</v>
      </c>
      <c r="H234" s="197"/>
      <c r="I234" s="198"/>
      <c r="J234" s="199"/>
      <c r="K234" s="200"/>
      <c r="L234" s="233"/>
      <c r="M234" s="234"/>
      <c r="N234" s="215"/>
      <c r="O234" s="234"/>
      <c r="P234" s="216"/>
      <c r="Q234" s="217"/>
      <c r="R234" s="234"/>
      <c r="S234" s="234"/>
      <c r="T234" s="288"/>
      <c r="U234" s="288"/>
      <c r="V234" s="288"/>
    </row>
    <row r="235" spans="1:22" ht="27.7" thickBot="1" x14ac:dyDescent="0.55000000000000004">
      <c r="A235" s="105" t="str">
        <f>Assessment_DataCollection!A362:G362</f>
        <v>2.4.4.i</v>
      </c>
      <c r="B235" s="59" t="str">
        <f>Assessment_DataCollection!B362</f>
        <v>2.4.4 i. When learners log back into the course, they are able to resume from their last verified activity</v>
      </c>
      <c r="C235" s="128" t="str">
        <f>Assessment_DataCollection!C362</f>
        <v>Yes</v>
      </c>
      <c r="D235" s="129" t="str">
        <f>Assessment_DataCollection!D362</f>
        <v>Yes</v>
      </c>
      <c r="E235" s="288"/>
      <c r="F235" s="8" t="str">
        <f>Assessment_DataCollection!F362</f>
        <v>2.4.4.i</v>
      </c>
      <c r="G235" s="136" t="str">
        <f>Assessment_DataCollection!G362</f>
        <v xml:space="preserve">Are learner’s able to resume from their last verified activity when they log back into the course? </v>
      </c>
      <c r="H235" s="197"/>
      <c r="I235" s="198"/>
      <c r="J235" s="199"/>
      <c r="K235" s="200"/>
      <c r="L235" s="233"/>
      <c r="M235" s="234"/>
      <c r="N235" s="215"/>
      <c r="O235" s="234"/>
      <c r="P235" s="216"/>
      <c r="Q235" s="217"/>
      <c r="R235" s="234"/>
      <c r="S235" s="234"/>
      <c r="T235" s="288"/>
      <c r="U235" s="288"/>
      <c r="V235" s="288"/>
    </row>
    <row r="236" spans="1:22" ht="57.7" thickBot="1" x14ac:dyDescent="0.55000000000000004">
      <c r="A236" s="105" t="str">
        <f>Assessment_DataCollection!A363:G363</f>
        <v>2.4.5</v>
      </c>
      <c r="B236" s="243"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236" s="3"/>
      <c r="D236" s="3"/>
      <c r="E236" s="288"/>
      <c r="F236" s="8" t="str">
        <f>Assessment_DataCollection!F363</f>
        <v>2.4.5</v>
      </c>
      <c r="G236" s="243" t="str">
        <f>Assessment_DataCollection!G363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H236" s="194"/>
      <c r="I236" s="194"/>
      <c r="J236" s="194"/>
      <c r="K236" s="194"/>
      <c r="L236" s="194"/>
      <c r="M236" s="194"/>
      <c r="N236" s="194"/>
      <c r="O236" s="194"/>
      <c r="P236" s="194"/>
      <c r="Q236" s="194"/>
      <c r="R236" s="194"/>
      <c r="S236" s="194"/>
      <c r="T236" s="102" t="s">
        <v>15</v>
      </c>
      <c r="U236" s="102" t="s">
        <v>15</v>
      </c>
      <c r="V236" s="348"/>
    </row>
    <row r="237" spans="1:22" ht="41" x14ac:dyDescent="0.5">
      <c r="A237" s="105"/>
      <c r="B237" s="59"/>
      <c r="C237" s="71"/>
      <c r="D237" s="71"/>
      <c r="E237" s="288"/>
      <c r="F237" s="8"/>
      <c r="G237" s="136" t="str">
        <f>Assessment_DataCollection!G364</f>
        <v>What legal requirements do you have for the delivery of online driver education, regarding privacy, verification of learner participation and test taking?</v>
      </c>
      <c r="H237" s="197">
        <v>44518</v>
      </c>
      <c r="I237" s="198" t="s">
        <v>700</v>
      </c>
      <c r="J237" s="199" t="s">
        <v>257</v>
      </c>
      <c r="K237" s="200"/>
      <c r="L237" s="233">
        <v>44520</v>
      </c>
      <c r="M237" s="234" t="s">
        <v>576</v>
      </c>
      <c r="N237" s="215"/>
      <c r="O237" s="234"/>
      <c r="P237" s="216"/>
      <c r="Q237" s="217"/>
      <c r="R237" s="234" t="s">
        <v>207</v>
      </c>
      <c r="S237" s="234"/>
      <c r="T237" s="288"/>
      <c r="U237" s="288"/>
      <c r="V237" s="102"/>
    </row>
    <row r="238" spans="1:22" ht="14.7" thickBot="1" x14ac:dyDescent="0.55000000000000004">
      <c r="A238" s="105"/>
      <c r="B238" s="59"/>
      <c r="C238" s="71"/>
      <c r="D238" s="71"/>
      <c r="E238" s="288"/>
      <c r="F238" s="8"/>
      <c r="G238" s="136" t="str">
        <f>Assessment_DataCollection!G365</f>
        <v>How are state/federal requirements met?</v>
      </c>
      <c r="H238" s="197"/>
      <c r="I238" s="198"/>
      <c r="J238" s="199"/>
      <c r="K238" s="200"/>
      <c r="L238" s="233"/>
      <c r="M238" s="234"/>
      <c r="N238" s="215"/>
      <c r="O238" s="234"/>
      <c r="P238" s="216"/>
      <c r="Q238" s="217"/>
      <c r="R238" s="234"/>
      <c r="S238" s="234"/>
      <c r="T238" s="288"/>
      <c r="U238" s="288"/>
      <c r="V238" s="348" t="s">
        <v>15</v>
      </c>
    </row>
    <row r="239" spans="1:22" ht="314.35000000000002" x14ac:dyDescent="0.5">
      <c r="A239" s="105" t="str">
        <f>Assessment_DataCollection!A366:G366</f>
        <v>2.4.5.a</v>
      </c>
      <c r="B239" s="59" t="str">
        <f>Assessment_DataCollection!B366</f>
        <v>2.4.5 a. The course and the online provider shall be authorized by the state-regulating authority to operate within the state and to provide online driver education instruction for the purpose of meeting state certification requirements</v>
      </c>
      <c r="C239" s="71"/>
      <c r="D239" s="71"/>
      <c r="E239" s="288"/>
      <c r="F239" s="8" t="str">
        <f>Assessment_DataCollection!F366</f>
        <v>2.4.5.a</v>
      </c>
      <c r="G239" s="136" t="str">
        <f>Assessment_DataCollection!G366</f>
        <v>Are online providers formally authorized by the state?</v>
      </c>
      <c r="H239" s="197"/>
      <c r="I239" s="198"/>
      <c r="J239" s="199" t="s">
        <v>870</v>
      </c>
      <c r="K239" s="200"/>
      <c r="L239" s="233">
        <v>44520</v>
      </c>
      <c r="M239" s="234" t="s">
        <v>576</v>
      </c>
      <c r="N239" s="215" t="s">
        <v>871</v>
      </c>
      <c r="O239" s="234" t="s">
        <v>872</v>
      </c>
      <c r="P239" s="216"/>
      <c r="Q239" s="217"/>
      <c r="R239" s="234"/>
      <c r="S239" s="234"/>
      <c r="T239" s="132"/>
      <c r="U239" s="288"/>
      <c r="V239" s="288"/>
    </row>
    <row r="240" spans="1:22" ht="27.7" thickBot="1" x14ac:dyDescent="0.55000000000000004">
      <c r="A240" s="105"/>
      <c r="B240" s="59" t="str">
        <f>Assessment_DataCollection!B367</f>
        <v>• If the state requires online providers to re-apply for approval to operate, the online provider shall meet the State requirements</v>
      </c>
      <c r="C240" s="128" t="str">
        <f>Assessment_DataCollection!C367</f>
        <v>Planned</v>
      </c>
      <c r="D240" s="129" t="str">
        <f>Assessment_DataCollection!D367</f>
        <v>Planned</v>
      </c>
      <c r="E240" s="288"/>
      <c r="F240" s="8"/>
      <c r="G240" s="136"/>
      <c r="H240" s="197"/>
      <c r="I240" s="198"/>
      <c r="J240" s="199"/>
      <c r="K240" s="200"/>
      <c r="L240" s="233"/>
      <c r="M240" s="234"/>
      <c r="N240" s="215"/>
      <c r="O240" s="234"/>
      <c r="P240" s="216"/>
      <c r="Q240" s="217"/>
      <c r="R240" s="234"/>
      <c r="S240" s="234"/>
      <c r="T240" s="288"/>
      <c r="U240" s="288"/>
      <c r="V240" s="288"/>
    </row>
    <row r="241" spans="1:20" ht="68.349999999999994" x14ac:dyDescent="0.5">
      <c r="A241" s="105" t="str">
        <f>Assessment_DataCollection!A368:G368</f>
        <v>2.4.5.b</v>
      </c>
      <c r="B241" s="59" t="str">
        <f>Assessment_DataCollection!B368</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241" s="128" t="str">
        <f>Assessment_DataCollection!C368</f>
        <v>Planned</v>
      </c>
      <c r="D241" s="129" t="str">
        <f>Assessment_DataCollection!D368</f>
        <v>Planned</v>
      </c>
      <c r="E241" s="288"/>
      <c r="F241" s="8" t="str">
        <f>Assessment_DataCollection!F368</f>
        <v>2.4.5.b</v>
      </c>
      <c r="G241" s="136" t="str">
        <f>Assessment_DataCollection!G368</f>
        <v>Do online providers clearly indicate on their website if they are approved by the state?</v>
      </c>
      <c r="H241" s="197"/>
      <c r="I241" s="198"/>
      <c r="J241" s="199" t="s">
        <v>873</v>
      </c>
      <c r="K241" s="200"/>
      <c r="L241" s="233">
        <v>44520</v>
      </c>
      <c r="M241" s="234" t="s">
        <v>576</v>
      </c>
      <c r="N241" s="215"/>
      <c r="O241" s="234"/>
      <c r="P241" s="216"/>
      <c r="Q241" s="217"/>
      <c r="R241" s="234"/>
      <c r="S241" s="234"/>
      <c r="T241" s="132"/>
    </row>
    <row r="242" spans="1:20" ht="41" x14ac:dyDescent="0.5">
      <c r="A242" s="105" t="str">
        <f>Assessment_DataCollection!A369:G369</f>
        <v>2.4.5.c</v>
      </c>
      <c r="B242" s="59" t="str">
        <f>Assessment_DataCollection!B369</f>
        <v>2.4.5 c. The state should list on the appropriate public state website all approved providers, as well as those online providers who previously held state approval but who are no longer approved</v>
      </c>
      <c r="C242" s="128" t="str">
        <f>Assessment_DataCollection!C369</f>
        <v>Planned</v>
      </c>
      <c r="D242" s="129" t="str">
        <f>Assessment_DataCollection!D369</f>
        <v>Planned</v>
      </c>
      <c r="E242" s="288"/>
      <c r="F242" s="8" t="str">
        <f>Assessment_DataCollection!F369</f>
        <v>2.4.5.c</v>
      </c>
      <c r="G242" s="136" t="str">
        <f>Assessment_DataCollection!G369</f>
        <v xml:space="preserve">Are the approved online providers and those that are no longer approved listed on the State website? </v>
      </c>
      <c r="H242" s="197"/>
      <c r="I242" s="198"/>
      <c r="J242" s="199" t="s">
        <v>874</v>
      </c>
      <c r="K242" s="200"/>
      <c r="L242" s="233">
        <v>44520</v>
      </c>
      <c r="M242" s="234" t="s">
        <v>576</v>
      </c>
      <c r="N242" s="215"/>
      <c r="O242" s="234"/>
      <c r="P242" s="216"/>
      <c r="Q242" s="217"/>
      <c r="R242" s="234"/>
      <c r="S242" s="234"/>
      <c r="T242" s="132"/>
    </row>
    <row r="243" spans="1:20" ht="55" thickBot="1" x14ac:dyDescent="0.55000000000000004">
      <c r="A243" s="105" t="str">
        <f>Assessment_DataCollection!A370:G370</f>
        <v>2.4.5.d</v>
      </c>
      <c r="B243" s="59" t="str">
        <f>Assessment_DataCollection!B370</f>
        <v>2.4.5 d. The online provider’s website describes how the course meets state and/or federal accessibility standards (e.g., conforms to US Sections 504 and 508 of the Rehabilitation Act in connection to information technology) to ensure equal access to all users</v>
      </c>
      <c r="C243" s="71"/>
      <c r="D243" s="71"/>
      <c r="E243" s="288"/>
      <c r="F243" s="8" t="str">
        <f>Assessment_DataCollection!F370</f>
        <v>2.4.5.d</v>
      </c>
      <c r="G243" s="136" t="str">
        <f>Assessment_DataCollection!G370</f>
        <v>How do online provider’s websites and courses provide alternative options for users with special needs?</v>
      </c>
      <c r="H243" s="197"/>
      <c r="I243" s="198"/>
      <c r="J243" s="199"/>
      <c r="K243" s="200"/>
      <c r="L243" s="233"/>
      <c r="M243" s="234"/>
      <c r="N243" s="215"/>
      <c r="O243" s="234"/>
      <c r="P243" s="216"/>
      <c r="Q243" s="217"/>
      <c r="R243" s="234"/>
      <c r="S243" s="234"/>
      <c r="T243" s="288"/>
    </row>
    <row r="244" spans="1:20" ht="27.7" thickBot="1" x14ac:dyDescent="0.55000000000000004">
      <c r="A244" s="105"/>
      <c r="B244" s="59" t="str">
        <f>Assessment_DataCollection!B371</f>
        <v>• The online provider’s website provides alternative options for users with special needs to access web content</v>
      </c>
      <c r="C244" s="128" t="str">
        <f>Assessment_DataCollection!C371</f>
        <v>Planned</v>
      </c>
      <c r="D244" s="129" t="str">
        <f>Assessment_DataCollection!D371</f>
        <v>Planned</v>
      </c>
      <c r="E244" s="288"/>
      <c r="F244" s="8"/>
      <c r="G244" s="136"/>
      <c r="H244" s="197"/>
      <c r="I244" s="198"/>
      <c r="J244" s="199"/>
      <c r="K244" s="200"/>
      <c r="L244" s="233"/>
      <c r="M244" s="234"/>
      <c r="N244" s="215"/>
      <c r="O244" s="234"/>
      <c r="P244" s="216"/>
      <c r="Q244" s="217"/>
      <c r="R244" s="234"/>
      <c r="S244" s="234"/>
      <c r="T244" s="288"/>
    </row>
    <row r="245" spans="1:20" ht="68.349999999999994" x14ac:dyDescent="0.5">
      <c r="A245" s="105" t="str">
        <f>Assessment_DataCollection!A372:G372</f>
        <v>2.4.5.e</v>
      </c>
      <c r="B245" s="59" t="str">
        <f>Assessment_DataCollection!B372</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245" s="128" t="str">
        <f>Assessment_DataCollection!C372</f>
        <v>Planned</v>
      </c>
      <c r="D245" s="129" t="str">
        <f>Assessment_DataCollection!D372</f>
        <v>Planned</v>
      </c>
      <c r="E245" s="288"/>
      <c r="F245" s="8" t="str">
        <f>Assessment_DataCollection!F372</f>
        <v>2.4.5.e</v>
      </c>
      <c r="G245" s="136" t="str">
        <f>Assessment_DataCollection!G372</f>
        <v>How is learner information kept confidential, protected and securely stored?</v>
      </c>
      <c r="H245" s="197"/>
      <c r="I245" s="198"/>
      <c r="J245" s="199" t="s">
        <v>875</v>
      </c>
      <c r="K245" s="200"/>
      <c r="L245" s="233">
        <v>44520</v>
      </c>
      <c r="M245" s="234" t="s">
        <v>842</v>
      </c>
      <c r="N245" s="215" t="s">
        <v>876</v>
      </c>
      <c r="O245" s="234" t="s">
        <v>576</v>
      </c>
      <c r="P245" s="216"/>
      <c r="Q245" s="217" t="s">
        <v>877</v>
      </c>
      <c r="R245" s="234" t="s">
        <v>773</v>
      </c>
      <c r="S245" s="234"/>
      <c r="T245" s="288"/>
    </row>
    <row r="246" spans="1:20" ht="54.7" x14ac:dyDescent="0.5">
      <c r="A246" s="105" t="str">
        <f>Assessment_DataCollection!A373:G373</f>
        <v>2.4.5.f</v>
      </c>
      <c r="B246" s="59" t="str">
        <f>Assessment_DataCollection!B373</f>
        <v>2.4.5 f. Online providers follow state and/or federal legal requirements for the transmission of personal and/or confidential information electronically or in hard copy format</v>
      </c>
      <c r="C246" s="128" t="str">
        <f>Assessment_DataCollection!C373</f>
        <v>Planned</v>
      </c>
      <c r="D246" s="129" t="str">
        <f>Assessment_DataCollection!D373</f>
        <v>Planned</v>
      </c>
      <c r="E246" s="288"/>
      <c r="F246" s="8" t="str">
        <f>Assessment_DataCollection!F373</f>
        <v>2.4.5.f</v>
      </c>
      <c r="G246" s="136" t="str">
        <f>Assessment_DataCollection!G373</f>
        <v xml:space="preserve">Do online providers follow state and/or federal legal requirements for the transmission of personal and/or confidential information? </v>
      </c>
      <c r="H246" s="197"/>
      <c r="I246" s="198"/>
      <c r="J246" s="199" t="s">
        <v>878</v>
      </c>
      <c r="K246" s="200"/>
      <c r="L246" s="233">
        <v>44520</v>
      </c>
      <c r="M246" s="234" t="s">
        <v>842</v>
      </c>
      <c r="N246" s="215" t="s">
        <v>879</v>
      </c>
      <c r="O246" s="234" t="s">
        <v>576</v>
      </c>
      <c r="P246" s="216"/>
      <c r="Q246" s="217" t="s">
        <v>880</v>
      </c>
      <c r="R246" s="234" t="s">
        <v>773</v>
      </c>
      <c r="S246" s="234"/>
      <c r="T246" s="288"/>
    </row>
    <row r="247" spans="1:20" ht="14.7" thickBot="1" x14ac:dyDescent="0.55000000000000004">
      <c r="A247" s="105"/>
      <c r="B247" s="59"/>
      <c r="C247" s="71"/>
      <c r="D247" s="71"/>
      <c r="E247" s="288"/>
      <c r="F247" s="8"/>
      <c r="G247" s="136" t="str">
        <f>Assessment_DataCollection!G374</f>
        <v xml:space="preserve">If yes, how do they do this? </v>
      </c>
      <c r="H247" s="197"/>
      <c r="I247" s="198"/>
      <c r="J247" s="199"/>
      <c r="K247" s="200"/>
      <c r="L247" s="233"/>
      <c r="M247" s="234"/>
      <c r="N247" s="215"/>
      <c r="O247" s="234"/>
      <c r="P247" s="216"/>
      <c r="Q247" s="217"/>
      <c r="R247" s="234"/>
      <c r="S247" s="234"/>
      <c r="T247" s="288"/>
    </row>
    <row r="248" spans="1:20" ht="41" x14ac:dyDescent="0.5">
      <c r="A248" s="105" t="str">
        <f>Assessment_DataCollection!A375:G375</f>
        <v>2.4.5.g</v>
      </c>
      <c r="B248" s="59" t="str">
        <f>Assessment_DataCollection!B375</f>
        <v>2.4.5 g. The online provider’s privacy policy is clearly stated on the website</v>
      </c>
      <c r="C248" s="128" t="str">
        <f>Assessment_DataCollection!C375</f>
        <v>Planned</v>
      </c>
      <c r="D248" s="129" t="str">
        <f>Assessment_DataCollection!D375</f>
        <v>Planned</v>
      </c>
      <c r="E248" s="288"/>
      <c r="F248" s="8" t="str">
        <f>Assessment_DataCollection!F375</f>
        <v>2.4.5.g</v>
      </c>
      <c r="G248" s="136" t="str">
        <f>Assessment_DataCollection!G375</f>
        <v>Is the online provider’s privacy policy clearly stated on the website?</v>
      </c>
      <c r="H248" s="197"/>
      <c r="I248" s="198"/>
      <c r="J248" s="199"/>
      <c r="K248" s="200"/>
      <c r="L248" s="233">
        <v>44520</v>
      </c>
      <c r="M248" s="234" t="s">
        <v>818</v>
      </c>
      <c r="N248" s="215" t="s">
        <v>881</v>
      </c>
      <c r="O248" s="234" t="s">
        <v>576</v>
      </c>
      <c r="P248" s="216"/>
      <c r="Q248" s="217"/>
      <c r="R248" s="234"/>
      <c r="S248" s="234"/>
      <c r="T248" s="288"/>
    </row>
    <row r="249" spans="1:20" ht="79.5" customHeight="1" x14ac:dyDescent="0.5">
      <c r="A249" s="105" t="str">
        <f>Assessment_DataCollection!A376:G376</f>
        <v>2.4.5.h</v>
      </c>
      <c r="B249" s="59" t="str">
        <f>Assessment_DataCollection!B376</f>
        <v>2.4.5 h. Those individuals who have access to personal identification information (PII) within learner files meet state and/or federal legal requirements for working with youth (e.g. background checks or fingerprinting)</v>
      </c>
      <c r="C249" s="128" t="str">
        <f>Assessment_DataCollection!C376</f>
        <v>Planned</v>
      </c>
      <c r="D249" s="129" t="str">
        <f>Assessment_DataCollection!D376</f>
        <v>Planned</v>
      </c>
      <c r="E249" s="288"/>
      <c r="F249" s="8" t="str">
        <f>Assessment_DataCollection!F376</f>
        <v>2.4.5.h</v>
      </c>
      <c r="G249" s="136" t="str">
        <f>Assessment_DataCollection!G376</f>
        <v xml:space="preserve">Do individuals who have access to personal identification information within learner files meet state and/or federal legal requirements for working with youth? </v>
      </c>
      <c r="H249" s="197"/>
      <c r="I249" s="198"/>
      <c r="J249" s="199"/>
      <c r="K249" s="200"/>
      <c r="L249" s="233">
        <v>44520</v>
      </c>
      <c r="M249" s="234" t="s">
        <v>818</v>
      </c>
      <c r="N249" s="215" t="s">
        <v>882</v>
      </c>
      <c r="O249" s="234" t="s">
        <v>576</v>
      </c>
      <c r="P249" s="216"/>
      <c r="Q249" s="217"/>
      <c r="R249" s="234"/>
      <c r="S249" s="234"/>
      <c r="T249" s="288"/>
    </row>
    <row r="250" spans="1:20" x14ac:dyDescent="0.5">
      <c r="A250" s="105"/>
      <c r="B250" s="59"/>
      <c r="C250" s="68"/>
      <c r="D250" s="71"/>
      <c r="E250" s="288"/>
      <c r="F250" s="8"/>
      <c r="G250" s="136" t="str">
        <f>Assessment_DataCollection!G377</f>
        <v>If yes, what are the requirements for access by those individuals?</v>
      </c>
      <c r="H250" s="197"/>
      <c r="I250" s="198"/>
      <c r="J250" s="199"/>
      <c r="K250" s="200"/>
      <c r="L250" s="233"/>
      <c r="M250" s="234"/>
      <c r="N250" s="215"/>
      <c r="O250" s="234"/>
      <c r="P250" s="216"/>
      <c r="Q250" s="217"/>
      <c r="R250" s="234"/>
      <c r="S250" s="234"/>
      <c r="T250" s="288"/>
    </row>
    <row r="251" spans="1:20" ht="27.35" x14ac:dyDescent="0.5">
      <c r="A251" s="105" t="str">
        <f>Assessment_DataCollection!A378:G378</f>
        <v>2.4.5.i</v>
      </c>
      <c r="B251" s="59" t="str">
        <f>Assessment_DataCollection!B378</f>
        <v>2.4.5 i. Online instructors meet professional and legal requirements as set in Section 3.0 of the Standards and/or by the State</v>
      </c>
      <c r="C251" s="128" t="str">
        <f>Assessment_DataCollection!C378</f>
        <v>Planned</v>
      </c>
      <c r="D251" s="129" t="str">
        <f>Assessment_DataCollection!D378</f>
        <v>Planned</v>
      </c>
      <c r="E251" s="288"/>
      <c r="F251" s="8" t="str">
        <f>Assessment_DataCollection!F378</f>
        <v>2.4.5.i</v>
      </c>
      <c r="G251" s="136" t="str">
        <f>Assessment_DataCollection!G378</f>
        <v>Do online instructors meet professional and legal requirements as set in Section 3.0?</v>
      </c>
      <c r="H251" s="197"/>
      <c r="I251" s="198"/>
      <c r="J251" s="199"/>
      <c r="K251" s="200"/>
      <c r="L251" s="233">
        <v>44520</v>
      </c>
      <c r="M251" s="234" t="s">
        <v>818</v>
      </c>
      <c r="N251" s="215" t="s">
        <v>883</v>
      </c>
      <c r="O251" s="234" t="s">
        <v>576</v>
      </c>
      <c r="P251" s="216"/>
      <c r="Q251" s="217"/>
      <c r="R251" s="234"/>
      <c r="S251" s="234"/>
      <c r="T251" s="288"/>
    </row>
    <row r="252" spans="1:20" ht="82" x14ac:dyDescent="0.5">
      <c r="A252" s="105" t="str">
        <f>Assessment_DataCollection!A379:G379</f>
        <v>2.4.5.j</v>
      </c>
      <c r="B252" s="59" t="str">
        <f>Assessment_DataCollection!B379</f>
        <v>2.4.5 j. Identification of learners is verified by random checks and as specified by the state throughout the online course and for the final test</v>
      </c>
      <c r="C252" s="128" t="str">
        <f>Assessment_DataCollection!C379</f>
        <v>Planned</v>
      </c>
      <c r="D252" s="129" t="str">
        <f>Assessment_DataCollection!D379</f>
        <v>Planned</v>
      </c>
      <c r="E252" s="288"/>
      <c r="F252" s="8" t="str">
        <f>Assessment_DataCollection!F379</f>
        <v>2.4.5.j</v>
      </c>
      <c r="G252" s="136" t="str">
        <f>Assessment_DataCollection!G379</f>
        <v xml:space="preserve">How is identification of learner’s verified through the online course and for the final test? How frequently? </v>
      </c>
      <c r="H252" s="197"/>
      <c r="I252" s="198"/>
      <c r="J252" s="199" t="s">
        <v>884</v>
      </c>
      <c r="K252" s="200"/>
      <c r="L252" s="233">
        <v>44520</v>
      </c>
      <c r="M252" s="234" t="s">
        <v>842</v>
      </c>
      <c r="N252" s="215" t="s">
        <v>885</v>
      </c>
      <c r="O252" s="234" t="s">
        <v>576</v>
      </c>
      <c r="P252" s="216"/>
      <c r="Q252" s="217"/>
      <c r="R252" s="234"/>
      <c r="S252" s="234"/>
      <c r="T252" s="288"/>
    </row>
    <row r="253" spans="1:20" ht="41" x14ac:dyDescent="0.5">
      <c r="A253" s="105" t="str">
        <f>Assessment_DataCollection!A380:G380</f>
        <v>2.4.5.k</v>
      </c>
      <c r="B253" s="59" t="str">
        <f>Assessment_DataCollection!B380</f>
        <v>2.4.5 k. Successful or unsuccessful completion of the course and results of learners are recorded and kept in a secure file/location as required by the state regulating authority</v>
      </c>
      <c r="C253" s="128" t="str">
        <f>Assessment_DataCollection!C380</f>
        <v>Planned</v>
      </c>
      <c r="D253" s="129" t="str">
        <f>Assessment_DataCollection!D380</f>
        <v>Planned</v>
      </c>
      <c r="E253" s="288"/>
      <c r="F253" s="8" t="str">
        <f>Assessment_DataCollection!F380</f>
        <v>2.4.5.k</v>
      </c>
      <c r="G253" s="136" t="str">
        <f>Assessment_DataCollection!G380</f>
        <v>How are completion of the course and results of learners recorded?</v>
      </c>
      <c r="H253" s="197"/>
      <c r="I253" s="198"/>
      <c r="J253" s="199" t="s">
        <v>886</v>
      </c>
      <c r="K253" s="200"/>
      <c r="L253" s="233">
        <v>44520</v>
      </c>
      <c r="M253" s="234" t="s">
        <v>842</v>
      </c>
      <c r="N253" s="215" t="s">
        <v>887</v>
      </c>
      <c r="O253" s="234" t="s">
        <v>576</v>
      </c>
      <c r="P253" s="216"/>
      <c r="Q253" s="217"/>
      <c r="R253" s="234"/>
      <c r="S253" s="234"/>
      <c r="T253" s="288"/>
    </row>
    <row r="254" spans="1:20" ht="68.349999999999994" x14ac:dyDescent="0.5">
      <c r="A254" s="105" t="str">
        <f>Assessment_DataCollection!A381:G381</f>
        <v>2.4.5.l</v>
      </c>
      <c r="B254" s="59" t="str">
        <f>Assessment_DataCollection!B381</f>
        <v>2.4.5 l. Results of performance are reported to learners immediately and, if the course is passed successfully, the certificate of completion is issued as specified by the state</v>
      </c>
      <c r="C254" s="128" t="str">
        <f>Assessment_DataCollection!C381</f>
        <v>Planned</v>
      </c>
      <c r="D254" s="129" t="str">
        <f>Assessment_DataCollection!D381</f>
        <v>Planned</v>
      </c>
      <c r="E254" s="288"/>
      <c r="F254" s="8" t="str">
        <f>Assessment_DataCollection!F381</f>
        <v>2.4.5.l</v>
      </c>
      <c r="G254" s="136" t="str">
        <f>Assessment_DataCollection!G381</f>
        <v>When are results of performance of the course reported to learners?</v>
      </c>
      <c r="H254" s="197"/>
      <c r="I254" s="198"/>
      <c r="J254" s="199" t="s">
        <v>888</v>
      </c>
      <c r="K254" s="200"/>
      <c r="L254" s="233">
        <v>44520</v>
      </c>
      <c r="M254" s="234" t="s">
        <v>842</v>
      </c>
      <c r="N254" s="215" t="s">
        <v>889</v>
      </c>
      <c r="O254" s="234" t="s">
        <v>576</v>
      </c>
      <c r="P254" s="216"/>
      <c r="Q254" s="217"/>
      <c r="R254" s="234"/>
      <c r="S254" s="234"/>
      <c r="T254" s="288"/>
    </row>
    <row r="255" spans="1:20" ht="123" x14ac:dyDescent="0.5">
      <c r="A255" s="105" t="str">
        <f>Assessment_DataCollection!A382:G382</f>
        <v>2.4.5.m</v>
      </c>
      <c r="B255" s="59" t="str">
        <f>Assessment_DataCollection!B382</f>
        <v>2.4.5 m. Course completion certificates are issued in a secure manner to the learner and/or the appropriate state authority</v>
      </c>
      <c r="C255" s="128" t="str">
        <f>Assessment_DataCollection!C382</f>
        <v>Planned</v>
      </c>
      <c r="D255" s="129" t="str">
        <f>Assessment_DataCollection!D382</f>
        <v>Planned</v>
      </c>
      <c r="E255" s="288"/>
      <c r="F255" s="8" t="str">
        <f>Assessment_DataCollection!F382</f>
        <v>2.4.5.m</v>
      </c>
      <c r="G255" s="136" t="str">
        <f>Assessment_DataCollection!G382</f>
        <v xml:space="preserve">How are completion certificates issued? </v>
      </c>
      <c r="H255" s="197"/>
      <c r="I255" s="198"/>
      <c r="J255" s="199" t="s">
        <v>890</v>
      </c>
      <c r="K255" s="200"/>
      <c r="L255" s="233">
        <v>44520</v>
      </c>
      <c r="M255" s="234" t="s">
        <v>842</v>
      </c>
      <c r="N255" s="215" t="s">
        <v>891</v>
      </c>
      <c r="O255" s="234" t="s">
        <v>576</v>
      </c>
      <c r="P255" s="216"/>
      <c r="Q255" s="217"/>
      <c r="R255" s="234"/>
      <c r="S255" s="234"/>
      <c r="T255" s="288"/>
    </row>
    <row r="256" spans="1:20" ht="27" customHeight="1" x14ac:dyDescent="0.5">
      <c r="A256" s="105" t="str">
        <f>Assessment_DataCollection!A383:G383</f>
        <v>2.4.5.n</v>
      </c>
      <c r="B256" s="59" t="str">
        <f>Assessment_DataCollection!B383</f>
        <v>2.4.5 n. All technological hardware and software meets state and/or federal requirements concerning the use of technology for professional or instructional purposes</v>
      </c>
      <c r="C256" s="128" t="str">
        <f>Assessment_DataCollection!C383</f>
        <v>Planned</v>
      </c>
      <c r="D256" s="129" t="str">
        <f>Assessment_DataCollection!D383</f>
        <v>Planned</v>
      </c>
      <c r="E256" s="288"/>
      <c r="F256" s="8" t="str">
        <f>Assessment_DataCollection!F383</f>
        <v>2.4.5.n</v>
      </c>
      <c r="G256" s="136" t="str">
        <f>Assessment_DataCollection!G383</f>
        <v>Do technological hardware and software meet State and/or federal requirements?</v>
      </c>
      <c r="H256" s="197"/>
      <c r="I256" s="198"/>
      <c r="J256" s="199"/>
      <c r="K256" s="200"/>
      <c r="L256" s="233">
        <v>44520</v>
      </c>
      <c r="M256" s="234" t="s">
        <v>818</v>
      </c>
      <c r="N256" s="215" t="s">
        <v>892</v>
      </c>
      <c r="O256" s="234" t="s">
        <v>747</v>
      </c>
      <c r="P256" s="216"/>
      <c r="Q256" s="217"/>
      <c r="R256" s="234" t="s">
        <v>631</v>
      </c>
      <c r="S256" s="234"/>
      <c r="T256" s="288"/>
    </row>
    <row r="257" spans="13:14" x14ac:dyDescent="0.5">
      <c r="M257" s="8"/>
      <c r="N257" s="90"/>
    </row>
  </sheetData>
  <conditionalFormatting sqref="C257:D1048576">
    <cfRule type="containsText" dxfId="1050" priority="583" operator="containsText" text="n/a">
      <formula>NOT(ISERROR(SEARCH("n/a",C257)))</formula>
    </cfRule>
    <cfRule type="containsText" dxfId="1049" priority="584" operator="containsText" text="no">
      <formula>NOT(ISERROR(SEARCH("no",C257)))</formula>
    </cfRule>
  </conditionalFormatting>
  <conditionalFormatting sqref="D1">
    <cfRule type="containsText" dxfId="1048" priority="469" operator="containsText" text="n/a">
      <formula>NOT(ISERROR(SEARCH("n/a",D1)))</formula>
    </cfRule>
    <cfRule type="containsText" dxfId="1047" priority="470" operator="containsText" text="no">
      <formula>NOT(ISERROR(SEARCH("no",D1)))</formula>
    </cfRule>
  </conditionalFormatting>
  <conditionalFormatting sqref="C1">
    <cfRule type="containsText" dxfId="1046" priority="463" operator="containsText" text="n/a">
      <formula>NOT(ISERROR(SEARCH("n/a",C1)))</formula>
    </cfRule>
    <cfRule type="containsText" dxfId="1045" priority="464" operator="containsText" text="no">
      <formula>NOT(ISERROR(SEARCH("no",C1)))</formula>
    </cfRule>
  </conditionalFormatting>
  <conditionalFormatting sqref="C1:D2 C25:D25 C33:D36 C45:D45 C47:D47 D108 C116:D116 C150:D150 C153:D155 C158:D161 C163:D163 C165:D165 C167:D167 C170:D172 C174:D176 C178:D178 C180:D181 C183:D183 C186:D188 C190:D190 C192:D192 C195:D198 C200:D201 C203:D205 C207:D207 C210:D210 C212:D213 C215:D222 C225:D229 C232:D235 C240:D242 C244:D246 C248:D249 C251:D1048576 C157 C32">
    <cfRule type="containsText" dxfId="1044" priority="461" operator="containsText" text="n/a">
      <formula>NOT(ISERROR(SEARCH("n/a",C1)))</formula>
    </cfRule>
    <cfRule type="containsText" dxfId="1043" priority="462" operator="containsText" text="no">
      <formula>NOT(ISERROR(SEARCH("no",C1)))</formula>
    </cfRule>
  </conditionalFormatting>
  <conditionalFormatting sqref="K1">
    <cfRule type="containsText" dxfId="1042" priority="455" operator="containsText" text="n/a">
      <formula>NOT(ISERROR(SEARCH("n/a",K1)))</formula>
    </cfRule>
    <cfRule type="containsText" dxfId="1041" priority="456" operator="containsText" text="no">
      <formula>NOT(ISERROR(SEARCH("no",K1)))</formula>
    </cfRule>
  </conditionalFormatting>
  <conditionalFormatting sqref="C12:C18">
    <cfRule type="containsText" dxfId="1040" priority="451" operator="containsText" text="n/a">
      <formula>NOT(ISERROR(SEARCH("n/a",C12)))</formula>
    </cfRule>
    <cfRule type="containsText" dxfId="1039" priority="452" operator="containsText" text="no">
      <formula>NOT(ISERROR(SEARCH("no",C12)))</formula>
    </cfRule>
  </conditionalFormatting>
  <conditionalFormatting sqref="C19:C22">
    <cfRule type="containsText" dxfId="1038" priority="449" operator="containsText" text="n/a">
      <formula>NOT(ISERROR(SEARCH("n/a",C19)))</formula>
    </cfRule>
    <cfRule type="containsText" dxfId="1037" priority="450" operator="containsText" text="no">
      <formula>NOT(ISERROR(SEARCH("no",C19)))</formula>
    </cfRule>
  </conditionalFormatting>
  <conditionalFormatting sqref="C23:C24">
    <cfRule type="containsText" dxfId="1036" priority="447" operator="containsText" text="n/a">
      <formula>NOT(ISERROR(SEARCH("n/a",C23)))</formula>
    </cfRule>
    <cfRule type="containsText" dxfId="1035" priority="448" operator="containsText" text="no">
      <formula>NOT(ISERROR(SEARCH("no",C23)))</formula>
    </cfRule>
  </conditionalFormatting>
  <conditionalFormatting sqref="C27">
    <cfRule type="containsText" dxfId="1034" priority="445" operator="containsText" text="n/a">
      <formula>NOT(ISERROR(SEARCH("n/a",C27)))</formula>
    </cfRule>
    <cfRule type="containsText" dxfId="1033" priority="446" operator="containsText" text="no">
      <formula>NOT(ISERROR(SEARCH("no",C27)))</formula>
    </cfRule>
  </conditionalFormatting>
  <conditionalFormatting sqref="C28:D28 C29:C36">
    <cfRule type="containsText" dxfId="1032" priority="443" operator="containsText" text="n/a">
      <formula>NOT(ISERROR(SEARCH("n/a",C28)))</formula>
    </cfRule>
    <cfRule type="containsText" dxfId="1031" priority="444" operator="containsText" text="no">
      <formula>NOT(ISERROR(SEARCH("no",C28)))</formula>
    </cfRule>
  </conditionalFormatting>
  <conditionalFormatting sqref="C37 C39:C41">
    <cfRule type="containsText" dxfId="1030" priority="441" operator="containsText" text="n/a">
      <formula>NOT(ISERROR(SEARCH("n/a",C37)))</formula>
    </cfRule>
    <cfRule type="containsText" dxfId="1029" priority="442" operator="containsText" text="no">
      <formula>NOT(ISERROR(SEARCH("no",C37)))</formula>
    </cfRule>
  </conditionalFormatting>
  <conditionalFormatting sqref="C42:C44">
    <cfRule type="containsText" dxfId="1028" priority="439" operator="containsText" text="n/a">
      <formula>NOT(ISERROR(SEARCH("n/a",C42)))</formula>
    </cfRule>
    <cfRule type="containsText" dxfId="1027" priority="440" operator="containsText" text="no">
      <formula>NOT(ISERROR(SEARCH("no",C42)))</formula>
    </cfRule>
  </conditionalFormatting>
  <conditionalFormatting sqref="C46">
    <cfRule type="containsText" dxfId="1026" priority="437" operator="containsText" text="n/a">
      <formula>NOT(ISERROR(SEARCH("n/a",C46)))</formula>
    </cfRule>
    <cfRule type="containsText" dxfId="1025" priority="438" operator="containsText" text="no">
      <formula>NOT(ISERROR(SEARCH("no",C46)))</formula>
    </cfRule>
  </conditionalFormatting>
  <conditionalFormatting sqref="C48 C50:C51">
    <cfRule type="containsText" dxfId="1024" priority="435" operator="containsText" text="n/a">
      <formula>NOT(ISERROR(SEARCH("n/a",C48)))</formula>
    </cfRule>
    <cfRule type="containsText" dxfId="1023" priority="436" operator="containsText" text="no">
      <formula>NOT(ISERROR(SEARCH("no",C48)))</formula>
    </cfRule>
  </conditionalFormatting>
  <conditionalFormatting sqref="C63:C66">
    <cfRule type="containsText" dxfId="1022" priority="431" operator="containsText" text="n/a">
      <formula>NOT(ISERROR(SEARCH("n/a",C63)))</formula>
    </cfRule>
    <cfRule type="containsText" dxfId="1021" priority="432" operator="containsText" text="no">
      <formula>NOT(ISERROR(SEARCH("no",C63)))</formula>
    </cfRule>
  </conditionalFormatting>
  <conditionalFormatting sqref="C76:C77">
    <cfRule type="containsText" dxfId="1020" priority="429" operator="containsText" text="n/a">
      <formula>NOT(ISERROR(SEARCH("n/a",C76)))</formula>
    </cfRule>
    <cfRule type="containsText" dxfId="1019" priority="430" operator="containsText" text="no">
      <formula>NOT(ISERROR(SEARCH("no",C76)))</formula>
    </cfRule>
  </conditionalFormatting>
  <conditionalFormatting sqref="C79:C86">
    <cfRule type="containsText" dxfId="1018" priority="427" operator="containsText" text="n/a">
      <formula>NOT(ISERROR(SEARCH("n/a",C79)))</formula>
    </cfRule>
    <cfRule type="containsText" dxfId="1017" priority="428" operator="containsText" text="no">
      <formula>NOT(ISERROR(SEARCH("no",C79)))</formula>
    </cfRule>
  </conditionalFormatting>
  <conditionalFormatting sqref="C92:C93 C95:C96">
    <cfRule type="containsText" dxfId="1016" priority="425" operator="containsText" text="n/a">
      <formula>NOT(ISERROR(SEARCH("n/a",C92)))</formula>
    </cfRule>
    <cfRule type="containsText" dxfId="1015" priority="426" operator="containsText" text="no">
      <formula>NOT(ISERROR(SEARCH("no",C92)))</formula>
    </cfRule>
  </conditionalFormatting>
  <conditionalFormatting sqref="C98:C105">
    <cfRule type="containsText" dxfId="1014" priority="423" operator="containsText" text="n/a">
      <formula>NOT(ISERROR(SEARCH("n/a",C98)))</formula>
    </cfRule>
    <cfRule type="containsText" dxfId="1013" priority="424" operator="containsText" text="no">
      <formula>NOT(ISERROR(SEARCH("no",C98)))</formula>
    </cfRule>
  </conditionalFormatting>
  <conditionalFormatting sqref="C106:C108">
    <cfRule type="containsText" dxfId="1012" priority="421" operator="containsText" text="n/a">
      <formula>NOT(ISERROR(SEARCH("n/a",C106)))</formula>
    </cfRule>
    <cfRule type="containsText" dxfId="1011" priority="422" operator="containsText" text="no">
      <formula>NOT(ISERROR(SEARCH("no",C106)))</formula>
    </cfRule>
  </conditionalFormatting>
  <conditionalFormatting sqref="C109:C116">
    <cfRule type="containsText" dxfId="1010" priority="419" operator="containsText" text="n/a">
      <formula>NOT(ISERROR(SEARCH("n/a",C109)))</formula>
    </cfRule>
    <cfRule type="containsText" dxfId="1009" priority="420" operator="containsText" text="no">
      <formula>NOT(ISERROR(SEARCH("no",C109)))</formula>
    </cfRule>
  </conditionalFormatting>
  <conditionalFormatting sqref="C117:C119">
    <cfRule type="containsText" dxfId="1008" priority="417" operator="containsText" text="n/a">
      <formula>NOT(ISERROR(SEARCH("n/a",C117)))</formula>
    </cfRule>
    <cfRule type="containsText" dxfId="1007" priority="418" operator="containsText" text="no">
      <formula>NOT(ISERROR(SEARCH("no",C117)))</formula>
    </cfRule>
  </conditionalFormatting>
  <conditionalFormatting sqref="C121:C147">
    <cfRule type="containsText" dxfId="1006" priority="415" operator="containsText" text="n/a">
      <formula>NOT(ISERROR(SEARCH("n/a",C121)))</formula>
    </cfRule>
    <cfRule type="containsText" dxfId="1005" priority="416" operator="containsText" text="no">
      <formula>NOT(ISERROR(SEARCH("no",C121)))</formula>
    </cfRule>
  </conditionalFormatting>
  <conditionalFormatting sqref="C148:C149">
    <cfRule type="containsText" dxfId="1004" priority="405" operator="containsText" text="n/a">
      <formula>NOT(ISERROR(SEARCH("n/a",C148)))</formula>
    </cfRule>
    <cfRule type="containsText" dxfId="1003" priority="406" operator="containsText" text="no">
      <formula>NOT(ISERROR(SEARCH("no",C148)))</formula>
    </cfRule>
  </conditionalFormatting>
  <conditionalFormatting sqref="C1:D2 C153:D155 C158:D161 C163:D163 C165:D165 C167:D167 C170:D172 C174:D176 C178:D178 C180:D181 C183:D183 C186:D188 C190:D190 C192:D192 C195:D198 C200:D201 C203:D205 C207:D207 C210:D210 C212:D213 C215:D222 C225:D229 C232:D235 C240:D242 C244:D246 C248:D249 C251:D1048576 C28:D28 C45:D45 C50:C51 C63:C66 C76:C77 C79:C86 C92:C93 C95:C96 D108 C48 C39:C44 C47:D47 C46 C33:D36 C27 C25:D25 C12:C24 C116:D116 C150:D150 C157 C98:C119 C29:C37 C121:C149">
    <cfRule type="cellIs" dxfId="1002" priority="404" operator="equal">
      <formula>"Planned"</formula>
    </cfRule>
  </conditionalFormatting>
  <conditionalFormatting sqref="C151">
    <cfRule type="containsText" dxfId="1001" priority="402" operator="containsText" text="n/a">
      <formula>NOT(ISERROR(SEARCH("n/a",C151)))</formula>
    </cfRule>
    <cfRule type="containsText" dxfId="1000" priority="403" operator="containsText" text="no">
      <formula>NOT(ISERROR(SEARCH("no",C151)))</formula>
    </cfRule>
  </conditionalFormatting>
  <conditionalFormatting sqref="C151">
    <cfRule type="cellIs" dxfId="999" priority="401" operator="equal">
      <formula>"Planned"</formula>
    </cfRule>
  </conditionalFormatting>
  <conditionalFormatting sqref="D250">
    <cfRule type="cellIs" dxfId="998" priority="1" operator="equal">
      <formula>"Planned"</formula>
    </cfRule>
  </conditionalFormatting>
  <conditionalFormatting sqref="C156:C157">
    <cfRule type="containsText" dxfId="997" priority="399" operator="containsText" text="n/a">
      <formula>NOT(ISERROR(SEARCH("n/a",C156)))</formula>
    </cfRule>
    <cfRule type="containsText" dxfId="996" priority="400" operator="containsText" text="no">
      <formula>NOT(ISERROR(SEARCH("no",C156)))</formula>
    </cfRule>
  </conditionalFormatting>
  <conditionalFormatting sqref="C156:C157">
    <cfRule type="cellIs" dxfId="995" priority="398" operator="equal">
      <formula>"Planned"</formula>
    </cfRule>
  </conditionalFormatting>
  <conditionalFormatting sqref="C162">
    <cfRule type="containsText" dxfId="994" priority="396" operator="containsText" text="n/a">
      <formula>NOT(ISERROR(SEARCH("n/a",C162)))</formula>
    </cfRule>
    <cfRule type="containsText" dxfId="993" priority="397" operator="containsText" text="no">
      <formula>NOT(ISERROR(SEARCH("no",C162)))</formula>
    </cfRule>
  </conditionalFormatting>
  <conditionalFormatting sqref="C162">
    <cfRule type="cellIs" dxfId="992" priority="395" operator="equal">
      <formula>"Planned"</formula>
    </cfRule>
  </conditionalFormatting>
  <conditionalFormatting sqref="C164">
    <cfRule type="containsText" dxfId="991" priority="393" operator="containsText" text="n/a">
      <formula>NOT(ISERROR(SEARCH("n/a",C164)))</formula>
    </cfRule>
    <cfRule type="containsText" dxfId="990" priority="394" operator="containsText" text="no">
      <formula>NOT(ISERROR(SEARCH("no",C164)))</formula>
    </cfRule>
  </conditionalFormatting>
  <conditionalFormatting sqref="C164">
    <cfRule type="cellIs" dxfId="989" priority="392" operator="equal">
      <formula>"Planned"</formula>
    </cfRule>
  </conditionalFormatting>
  <conditionalFormatting sqref="C166">
    <cfRule type="containsText" dxfId="988" priority="390" operator="containsText" text="n/a">
      <formula>NOT(ISERROR(SEARCH("n/a",C166)))</formula>
    </cfRule>
    <cfRule type="containsText" dxfId="987" priority="391" operator="containsText" text="no">
      <formula>NOT(ISERROR(SEARCH("no",C166)))</formula>
    </cfRule>
  </conditionalFormatting>
  <conditionalFormatting sqref="C166">
    <cfRule type="cellIs" dxfId="986" priority="389" operator="equal">
      <formula>"Planned"</formula>
    </cfRule>
  </conditionalFormatting>
  <conditionalFormatting sqref="C168:C169">
    <cfRule type="containsText" dxfId="985" priority="387" operator="containsText" text="n/a">
      <formula>NOT(ISERROR(SEARCH("n/a",C168)))</formula>
    </cfRule>
    <cfRule type="containsText" dxfId="984" priority="388" operator="containsText" text="no">
      <formula>NOT(ISERROR(SEARCH("no",C168)))</formula>
    </cfRule>
  </conditionalFormatting>
  <conditionalFormatting sqref="C168:C169">
    <cfRule type="cellIs" dxfId="983" priority="386" operator="equal">
      <formula>"Planned"</formula>
    </cfRule>
  </conditionalFormatting>
  <conditionalFormatting sqref="C173">
    <cfRule type="containsText" dxfId="982" priority="384" operator="containsText" text="n/a">
      <formula>NOT(ISERROR(SEARCH("n/a",C173)))</formula>
    </cfRule>
    <cfRule type="containsText" dxfId="981" priority="385" operator="containsText" text="no">
      <formula>NOT(ISERROR(SEARCH("no",C173)))</formula>
    </cfRule>
  </conditionalFormatting>
  <conditionalFormatting sqref="C173">
    <cfRule type="cellIs" dxfId="980" priority="383" operator="equal">
      <formula>"Planned"</formula>
    </cfRule>
  </conditionalFormatting>
  <conditionalFormatting sqref="C177">
    <cfRule type="containsText" dxfId="979" priority="381" operator="containsText" text="n/a">
      <formula>NOT(ISERROR(SEARCH("n/a",C177)))</formula>
    </cfRule>
    <cfRule type="containsText" dxfId="978" priority="382" operator="containsText" text="no">
      <formula>NOT(ISERROR(SEARCH("no",C177)))</formula>
    </cfRule>
  </conditionalFormatting>
  <conditionalFormatting sqref="C177">
    <cfRule type="cellIs" dxfId="977" priority="380" operator="equal">
      <formula>"Planned"</formula>
    </cfRule>
  </conditionalFormatting>
  <conditionalFormatting sqref="C179">
    <cfRule type="containsText" dxfId="976" priority="378" operator="containsText" text="n/a">
      <formula>NOT(ISERROR(SEARCH("n/a",C179)))</formula>
    </cfRule>
    <cfRule type="containsText" dxfId="975" priority="379" operator="containsText" text="no">
      <formula>NOT(ISERROR(SEARCH("no",C179)))</formula>
    </cfRule>
  </conditionalFormatting>
  <conditionalFormatting sqref="C179">
    <cfRule type="cellIs" dxfId="974" priority="377" operator="equal">
      <formula>"Planned"</formula>
    </cfRule>
  </conditionalFormatting>
  <conditionalFormatting sqref="C182">
    <cfRule type="containsText" dxfId="973" priority="375" operator="containsText" text="n/a">
      <formula>NOT(ISERROR(SEARCH("n/a",C182)))</formula>
    </cfRule>
    <cfRule type="containsText" dxfId="972" priority="376" operator="containsText" text="no">
      <formula>NOT(ISERROR(SEARCH("no",C182)))</formula>
    </cfRule>
  </conditionalFormatting>
  <conditionalFormatting sqref="C182">
    <cfRule type="cellIs" dxfId="971" priority="374" operator="equal">
      <formula>"Planned"</formula>
    </cfRule>
  </conditionalFormatting>
  <conditionalFormatting sqref="C184:C185">
    <cfRule type="containsText" dxfId="970" priority="372" operator="containsText" text="n/a">
      <formula>NOT(ISERROR(SEARCH("n/a",C184)))</formula>
    </cfRule>
    <cfRule type="containsText" dxfId="969" priority="373" operator="containsText" text="no">
      <formula>NOT(ISERROR(SEARCH("no",C184)))</formula>
    </cfRule>
  </conditionalFormatting>
  <conditionalFormatting sqref="C184:C185">
    <cfRule type="cellIs" dxfId="968" priority="371" operator="equal">
      <formula>"Planned"</formula>
    </cfRule>
  </conditionalFormatting>
  <conditionalFormatting sqref="C189">
    <cfRule type="containsText" dxfId="967" priority="369" operator="containsText" text="n/a">
      <formula>NOT(ISERROR(SEARCH("n/a",C189)))</formula>
    </cfRule>
    <cfRule type="containsText" dxfId="966" priority="370" operator="containsText" text="no">
      <formula>NOT(ISERROR(SEARCH("no",C189)))</formula>
    </cfRule>
  </conditionalFormatting>
  <conditionalFormatting sqref="C189">
    <cfRule type="cellIs" dxfId="965" priority="368" operator="equal">
      <formula>"Planned"</formula>
    </cfRule>
  </conditionalFormatting>
  <conditionalFormatting sqref="C191">
    <cfRule type="containsText" dxfId="964" priority="366" operator="containsText" text="n/a">
      <formula>NOT(ISERROR(SEARCH("n/a",C191)))</formula>
    </cfRule>
    <cfRule type="containsText" dxfId="963" priority="367" operator="containsText" text="no">
      <formula>NOT(ISERROR(SEARCH("no",C191)))</formula>
    </cfRule>
  </conditionalFormatting>
  <conditionalFormatting sqref="C191">
    <cfRule type="cellIs" dxfId="962" priority="365" operator="equal">
      <formula>"Planned"</formula>
    </cfRule>
  </conditionalFormatting>
  <conditionalFormatting sqref="C193">
    <cfRule type="containsText" dxfId="961" priority="363" operator="containsText" text="n/a">
      <formula>NOT(ISERROR(SEARCH("n/a",C193)))</formula>
    </cfRule>
    <cfRule type="containsText" dxfId="960" priority="364" operator="containsText" text="no">
      <formula>NOT(ISERROR(SEARCH("no",C193)))</formula>
    </cfRule>
  </conditionalFormatting>
  <conditionalFormatting sqref="C193">
    <cfRule type="cellIs" dxfId="959" priority="362" operator="equal">
      <formula>"Planned"</formula>
    </cfRule>
  </conditionalFormatting>
  <conditionalFormatting sqref="C194">
    <cfRule type="containsText" dxfId="958" priority="360" operator="containsText" text="n/a">
      <formula>NOT(ISERROR(SEARCH("n/a",C194)))</formula>
    </cfRule>
    <cfRule type="containsText" dxfId="957" priority="361" operator="containsText" text="no">
      <formula>NOT(ISERROR(SEARCH("no",C194)))</formula>
    </cfRule>
  </conditionalFormatting>
  <conditionalFormatting sqref="C194">
    <cfRule type="cellIs" dxfId="956" priority="359" operator="equal">
      <formula>"Planned"</formula>
    </cfRule>
  </conditionalFormatting>
  <conditionalFormatting sqref="C199">
    <cfRule type="containsText" dxfId="955" priority="357" operator="containsText" text="n/a">
      <formula>NOT(ISERROR(SEARCH("n/a",C199)))</formula>
    </cfRule>
    <cfRule type="containsText" dxfId="954" priority="358" operator="containsText" text="no">
      <formula>NOT(ISERROR(SEARCH("no",C199)))</formula>
    </cfRule>
  </conditionalFormatting>
  <conditionalFormatting sqref="C199">
    <cfRule type="cellIs" dxfId="953" priority="356" operator="equal">
      <formula>"Planned"</formula>
    </cfRule>
  </conditionalFormatting>
  <conditionalFormatting sqref="C202">
    <cfRule type="containsText" dxfId="952" priority="354" operator="containsText" text="n/a">
      <formula>NOT(ISERROR(SEARCH("n/a",C202)))</formula>
    </cfRule>
    <cfRule type="containsText" dxfId="951" priority="355" operator="containsText" text="no">
      <formula>NOT(ISERROR(SEARCH("no",C202)))</formula>
    </cfRule>
  </conditionalFormatting>
  <conditionalFormatting sqref="C202">
    <cfRule type="cellIs" dxfId="950" priority="353" operator="equal">
      <formula>"Planned"</formula>
    </cfRule>
  </conditionalFormatting>
  <conditionalFormatting sqref="C206">
    <cfRule type="containsText" dxfId="949" priority="351" operator="containsText" text="n/a">
      <formula>NOT(ISERROR(SEARCH("n/a",C206)))</formula>
    </cfRule>
    <cfRule type="containsText" dxfId="948" priority="352" operator="containsText" text="no">
      <formula>NOT(ISERROR(SEARCH("no",C206)))</formula>
    </cfRule>
  </conditionalFormatting>
  <conditionalFormatting sqref="C206">
    <cfRule type="cellIs" dxfId="947" priority="350" operator="equal">
      <formula>"Planned"</formula>
    </cfRule>
  </conditionalFormatting>
  <conditionalFormatting sqref="C209">
    <cfRule type="containsText" dxfId="946" priority="345" operator="containsText" text="n/a">
      <formula>NOT(ISERROR(SEARCH("n/a",C209)))</formula>
    </cfRule>
    <cfRule type="containsText" dxfId="945" priority="346" operator="containsText" text="no">
      <formula>NOT(ISERROR(SEARCH("no",C209)))</formula>
    </cfRule>
  </conditionalFormatting>
  <conditionalFormatting sqref="C209">
    <cfRule type="cellIs" dxfId="944" priority="344" operator="equal">
      <formula>"Planned"</formula>
    </cfRule>
  </conditionalFormatting>
  <conditionalFormatting sqref="C211">
    <cfRule type="containsText" dxfId="943" priority="342" operator="containsText" text="n/a">
      <formula>NOT(ISERROR(SEARCH("n/a",C211)))</formula>
    </cfRule>
    <cfRule type="containsText" dxfId="942" priority="343" operator="containsText" text="no">
      <formula>NOT(ISERROR(SEARCH("no",C211)))</formula>
    </cfRule>
  </conditionalFormatting>
  <conditionalFormatting sqref="C211">
    <cfRule type="cellIs" dxfId="941" priority="341" operator="equal">
      <formula>"Planned"</formula>
    </cfRule>
  </conditionalFormatting>
  <conditionalFormatting sqref="C214">
    <cfRule type="containsText" dxfId="940" priority="339" operator="containsText" text="n/a">
      <formula>NOT(ISERROR(SEARCH("n/a",C214)))</formula>
    </cfRule>
    <cfRule type="containsText" dxfId="939" priority="340" operator="containsText" text="no">
      <formula>NOT(ISERROR(SEARCH("no",C214)))</formula>
    </cfRule>
  </conditionalFormatting>
  <conditionalFormatting sqref="C214">
    <cfRule type="cellIs" dxfId="938" priority="338" operator="equal">
      <formula>"Planned"</formula>
    </cfRule>
  </conditionalFormatting>
  <conditionalFormatting sqref="C224">
    <cfRule type="containsText" dxfId="937" priority="333" operator="containsText" text="n/a">
      <formula>NOT(ISERROR(SEARCH("n/a",C224)))</formula>
    </cfRule>
    <cfRule type="containsText" dxfId="936" priority="334" operator="containsText" text="no">
      <formula>NOT(ISERROR(SEARCH("no",C224)))</formula>
    </cfRule>
  </conditionalFormatting>
  <conditionalFormatting sqref="C224">
    <cfRule type="cellIs" dxfId="935" priority="332" operator="equal">
      <formula>"Planned"</formula>
    </cfRule>
  </conditionalFormatting>
  <conditionalFormatting sqref="C230:D230 C231">
    <cfRule type="containsText" dxfId="934" priority="330" operator="containsText" text="n/a">
      <formula>NOT(ISERROR(SEARCH("n/a",C230)))</formula>
    </cfRule>
    <cfRule type="containsText" dxfId="933" priority="331" operator="containsText" text="no">
      <formula>NOT(ISERROR(SEARCH("no",C230)))</formula>
    </cfRule>
  </conditionalFormatting>
  <conditionalFormatting sqref="C230:D230 C231">
    <cfRule type="cellIs" dxfId="932" priority="329" operator="equal">
      <formula>"Planned"</formula>
    </cfRule>
  </conditionalFormatting>
  <conditionalFormatting sqref="D22:D24">
    <cfRule type="containsText" dxfId="931" priority="143" operator="containsText" text="n/a">
      <formula>NOT(ISERROR(SEARCH("n/a",D22)))</formula>
    </cfRule>
    <cfRule type="containsText" dxfId="930" priority="144" operator="containsText" text="no">
      <formula>NOT(ISERROR(SEARCH("no",D22)))</formula>
    </cfRule>
  </conditionalFormatting>
  <conditionalFormatting sqref="D22:D24">
    <cfRule type="cellIs" dxfId="929" priority="142" operator="equal">
      <formula>"Planned"</formula>
    </cfRule>
  </conditionalFormatting>
  <conditionalFormatting sqref="C5:C10">
    <cfRule type="containsText" dxfId="928" priority="312" operator="containsText" text="n/a">
      <formula>NOT(ISERROR(SEARCH("n/a",C5)))</formula>
    </cfRule>
    <cfRule type="containsText" dxfId="927" priority="313" operator="containsText" text="no">
      <formula>NOT(ISERROR(SEARCH("no",C5)))</formula>
    </cfRule>
  </conditionalFormatting>
  <conditionalFormatting sqref="C5:C10">
    <cfRule type="cellIs" dxfId="926" priority="311" operator="equal">
      <formula>"Planned"</formula>
    </cfRule>
  </conditionalFormatting>
  <conditionalFormatting sqref="C250">
    <cfRule type="containsText" dxfId="925" priority="315" operator="containsText" text="n/a">
      <formula>NOT(ISERROR(SEARCH("n/a",C250)))</formula>
    </cfRule>
    <cfRule type="containsText" dxfId="924" priority="316" operator="containsText" text="no">
      <formula>NOT(ISERROR(SEARCH("no",C250)))</formula>
    </cfRule>
  </conditionalFormatting>
  <conditionalFormatting sqref="C250">
    <cfRule type="cellIs" dxfId="923" priority="314" operator="equal">
      <formula>"Planned"</formula>
    </cfRule>
  </conditionalFormatting>
  <conditionalFormatting sqref="C3:D4">
    <cfRule type="containsText" dxfId="922" priority="309" operator="containsText" text="n/a">
      <formula>NOT(ISERROR(SEARCH("n/a",C3)))</formula>
    </cfRule>
    <cfRule type="containsText" dxfId="921" priority="310" operator="containsText" text="no">
      <formula>NOT(ISERROR(SEARCH("no",C3)))</formula>
    </cfRule>
  </conditionalFormatting>
  <conditionalFormatting sqref="C3:D4">
    <cfRule type="cellIs" dxfId="920" priority="308" operator="equal">
      <formula>"Planned"</formula>
    </cfRule>
  </conditionalFormatting>
  <conditionalFormatting sqref="C3:D4">
    <cfRule type="containsText" dxfId="919" priority="306" operator="containsText" text="n/a">
      <formula>NOT(ISERROR(SEARCH("n/a",C3)))</formula>
    </cfRule>
    <cfRule type="containsText" dxfId="918" priority="307" operator="containsText" text="no">
      <formula>NOT(ISERROR(SEARCH("no",C3)))</formula>
    </cfRule>
  </conditionalFormatting>
  <conditionalFormatting sqref="C3:D4">
    <cfRule type="containsText" dxfId="917" priority="304" operator="containsText" text="n/a">
      <formula>NOT(ISERROR(SEARCH("n/a",C3)))</formula>
    </cfRule>
    <cfRule type="containsText" dxfId="916" priority="305" operator="containsText" text="no">
      <formula>NOT(ISERROR(SEARCH("no",C3)))</formula>
    </cfRule>
  </conditionalFormatting>
  <conditionalFormatting sqref="C11:D11">
    <cfRule type="containsText" dxfId="915" priority="302" operator="containsText" text="n/a">
      <formula>NOT(ISERROR(SEARCH("n/a",C11)))</formula>
    </cfRule>
    <cfRule type="containsText" dxfId="914" priority="303" operator="containsText" text="no">
      <formula>NOT(ISERROR(SEARCH("no",C11)))</formula>
    </cfRule>
  </conditionalFormatting>
  <conditionalFormatting sqref="C11:D11">
    <cfRule type="cellIs" dxfId="913" priority="301" operator="equal">
      <formula>"Planned"</formula>
    </cfRule>
  </conditionalFormatting>
  <conditionalFormatting sqref="C11:D11">
    <cfRule type="containsText" dxfId="912" priority="299" operator="containsText" text="n/a">
      <formula>NOT(ISERROR(SEARCH("n/a",C11)))</formula>
    </cfRule>
    <cfRule type="containsText" dxfId="911" priority="300" operator="containsText" text="no">
      <formula>NOT(ISERROR(SEARCH("no",C11)))</formula>
    </cfRule>
  </conditionalFormatting>
  <conditionalFormatting sqref="C11:D11">
    <cfRule type="containsText" dxfId="910" priority="297" operator="containsText" text="n/a">
      <formula>NOT(ISERROR(SEARCH("n/a",C11)))</formula>
    </cfRule>
    <cfRule type="containsText" dxfId="909" priority="298" operator="containsText" text="no">
      <formula>NOT(ISERROR(SEARCH("no",C11)))</formula>
    </cfRule>
  </conditionalFormatting>
  <conditionalFormatting sqref="C26:D26">
    <cfRule type="containsText" dxfId="908" priority="295" operator="containsText" text="n/a">
      <formula>NOT(ISERROR(SEARCH("n/a",C26)))</formula>
    </cfRule>
    <cfRule type="containsText" dxfId="907" priority="296" operator="containsText" text="no">
      <formula>NOT(ISERROR(SEARCH("no",C26)))</formula>
    </cfRule>
  </conditionalFormatting>
  <conditionalFormatting sqref="C26:D26">
    <cfRule type="cellIs" dxfId="906" priority="294" operator="equal">
      <formula>"Planned"</formula>
    </cfRule>
  </conditionalFormatting>
  <conditionalFormatting sqref="C26:D26">
    <cfRule type="containsText" dxfId="905" priority="292" operator="containsText" text="n/a">
      <formula>NOT(ISERROR(SEARCH("n/a",C26)))</formula>
    </cfRule>
    <cfRule type="containsText" dxfId="904" priority="293" operator="containsText" text="no">
      <formula>NOT(ISERROR(SEARCH("no",C26)))</formula>
    </cfRule>
  </conditionalFormatting>
  <conditionalFormatting sqref="C26:D26">
    <cfRule type="containsText" dxfId="903" priority="290" operator="containsText" text="n/a">
      <formula>NOT(ISERROR(SEARCH("n/a",C26)))</formula>
    </cfRule>
    <cfRule type="containsText" dxfId="902" priority="291" operator="containsText" text="no">
      <formula>NOT(ISERROR(SEARCH("no",C26)))</formula>
    </cfRule>
  </conditionalFormatting>
  <conditionalFormatting sqref="C38:D38">
    <cfRule type="containsText" dxfId="901" priority="288" operator="containsText" text="n/a">
      <formula>NOT(ISERROR(SEARCH("n/a",C38)))</formula>
    </cfRule>
    <cfRule type="containsText" dxfId="900" priority="289" operator="containsText" text="no">
      <formula>NOT(ISERROR(SEARCH("no",C38)))</formula>
    </cfRule>
  </conditionalFormatting>
  <conditionalFormatting sqref="C38:D38">
    <cfRule type="cellIs" dxfId="899" priority="287" operator="equal">
      <formula>"Planned"</formula>
    </cfRule>
  </conditionalFormatting>
  <conditionalFormatting sqref="C38:D38">
    <cfRule type="containsText" dxfId="898" priority="285" operator="containsText" text="n/a">
      <formula>NOT(ISERROR(SEARCH("n/a",C38)))</formula>
    </cfRule>
    <cfRule type="containsText" dxfId="897" priority="286" operator="containsText" text="no">
      <formula>NOT(ISERROR(SEARCH("no",C38)))</formula>
    </cfRule>
  </conditionalFormatting>
  <conditionalFormatting sqref="C38:D38">
    <cfRule type="containsText" dxfId="896" priority="283" operator="containsText" text="n/a">
      <formula>NOT(ISERROR(SEARCH("n/a",C38)))</formula>
    </cfRule>
    <cfRule type="containsText" dxfId="895" priority="284" operator="containsText" text="no">
      <formula>NOT(ISERROR(SEARCH("no",C38)))</formula>
    </cfRule>
  </conditionalFormatting>
  <conditionalFormatting sqref="C49:D49">
    <cfRule type="containsText" dxfId="894" priority="281" operator="containsText" text="n/a">
      <formula>NOT(ISERROR(SEARCH("n/a",C49)))</formula>
    </cfRule>
    <cfRule type="containsText" dxfId="893" priority="282" operator="containsText" text="no">
      <formula>NOT(ISERROR(SEARCH("no",C49)))</formula>
    </cfRule>
  </conditionalFormatting>
  <conditionalFormatting sqref="C49:D49">
    <cfRule type="cellIs" dxfId="892" priority="280" operator="equal">
      <formula>"Planned"</formula>
    </cfRule>
  </conditionalFormatting>
  <conditionalFormatting sqref="C49:D49">
    <cfRule type="containsText" dxfId="891" priority="278" operator="containsText" text="n/a">
      <formula>NOT(ISERROR(SEARCH("n/a",C49)))</formula>
    </cfRule>
    <cfRule type="containsText" dxfId="890" priority="279" operator="containsText" text="no">
      <formula>NOT(ISERROR(SEARCH("no",C49)))</formula>
    </cfRule>
  </conditionalFormatting>
  <conditionalFormatting sqref="C49:D49">
    <cfRule type="containsText" dxfId="889" priority="276" operator="containsText" text="n/a">
      <formula>NOT(ISERROR(SEARCH("n/a",C49)))</formula>
    </cfRule>
    <cfRule type="containsText" dxfId="888" priority="277" operator="containsText" text="no">
      <formula>NOT(ISERROR(SEARCH("no",C49)))</formula>
    </cfRule>
  </conditionalFormatting>
  <conditionalFormatting sqref="C52:D52">
    <cfRule type="containsText" dxfId="887" priority="274" operator="containsText" text="n/a">
      <formula>NOT(ISERROR(SEARCH("n/a",C52)))</formula>
    </cfRule>
    <cfRule type="containsText" dxfId="886" priority="275" operator="containsText" text="no">
      <formula>NOT(ISERROR(SEARCH("no",C52)))</formula>
    </cfRule>
  </conditionalFormatting>
  <conditionalFormatting sqref="C52:D52">
    <cfRule type="cellIs" dxfId="885" priority="273" operator="equal">
      <formula>"Planned"</formula>
    </cfRule>
  </conditionalFormatting>
  <conditionalFormatting sqref="C52:D52">
    <cfRule type="containsText" dxfId="884" priority="271" operator="containsText" text="n/a">
      <formula>NOT(ISERROR(SEARCH("n/a",C52)))</formula>
    </cfRule>
    <cfRule type="containsText" dxfId="883" priority="272" operator="containsText" text="no">
      <formula>NOT(ISERROR(SEARCH("no",C52)))</formula>
    </cfRule>
  </conditionalFormatting>
  <conditionalFormatting sqref="C52:D52">
    <cfRule type="containsText" dxfId="882" priority="269" operator="containsText" text="n/a">
      <formula>NOT(ISERROR(SEARCH("n/a",C52)))</formula>
    </cfRule>
    <cfRule type="containsText" dxfId="881" priority="270" operator="containsText" text="no">
      <formula>NOT(ISERROR(SEARCH("no",C52)))</formula>
    </cfRule>
  </conditionalFormatting>
  <conditionalFormatting sqref="C62:D62">
    <cfRule type="containsText" dxfId="880" priority="267" operator="containsText" text="n/a">
      <formula>NOT(ISERROR(SEARCH("n/a",C62)))</formula>
    </cfRule>
    <cfRule type="containsText" dxfId="879" priority="268" operator="containsText" text="no">
      <formula>NOT(ISERROR(SEARCH("no",C62)))</formula>
    </cfRule>
  </conditionalFormatting>
  <conditionalFormatting sqref="C62:D62">
    <cfRule type="cellIs" dxfId="878" priority="266" operator="equal">
      <formula>"Planned"</formula>
    </cfRule>
  </conditionalFormatting>
  <conditionalFormatting sqref="C62:D62">
    <cfRule type="containsText" dxfId="877" priority="264" operator="containsText" text="n/a">
      <formula>NOT(ISERROR(SEARCH("n/a",C62)))</formula>
    </cfRule>
    <cfRule type="containsText" dxfId="876" priority="265" operator="containsText" text="no">
      <formula>NOT(ISERROR(SEARCH("no",C62)))</formula>
    </cfRule>
  </conditionalFormatting>
  <conditionalFormatting sqref="C62:D62">
    <cfRule type="containsText" dxfId="875" priority="262" operator="containsText" text="n/a">
      <formula>NOT(ISERROR(SEARCH("n/a",C62)))</formula>
    </cfRule>
    <cfRule type="containsText" dxfId="874" priority="263" operator="containsText" text="no">
      <formula>NOT(ISERROR(SEARCH("no",C62)))</formula>
    </cfRule>
  </conditionalFormatting>
  <conditionalFormatting sqref="C68:D68">
    <cfRule type="containsText" dxfId="873" priority="260" operator="containsText" text="n/a">
      <formula>NOT(ISERROR(SEARCH("n/a",C68)))</formula>
    </cfRule>
    <cfRule type="containsText" dxfId="872" priority="261" operator="containsText" text="no">
      <formula>NOT(ISERROR(SEARCH("no",C68)))</formula>
    </cfRule>
  </conditionalFormatting>
  <conditionalFormatting sqref="C68:D68">
    <cfRule type="cellIs" dxfId="871" priority="259" operator="equal">
      <formula>"Planned"</formula>
    </cfRule>
  </conditionalFormatting>
  <conditionalFormatting sqref="C68:D68">
    <cfRule type="containsText" dxfId="870" priority="257" operator="containsText" text="n/a">
      <formula>NOT(ISERROR(SEARCH("n/a",C68)))</formula>
    </cfRule>
    <cfRule type="containsText" dxfId="869" priority="258" operator="containsText" text="no">
      <formula>NOT(ISERROR(SEARCH("no",C68)))</formula>
    </cfRule>
  </conditionalFormatting>
  <conditionalFormatting sqref="C68:D68">
    <cfRule type="containsText" dxfId="868" priority="255" operator="containsText" text="n/a">
      <formula>NOT(ISERROR(SEARCH("n/a",C68)))</formula>
    </cfRule>
    <cfRule type="containsText" dxfId="867" priority="256" operator="containsText" text="no">
      <formula>NOT(ISERROR(SEARCH("no",C68)))</formula>
    </cfRule>
  </conditionalFormatting>
  <conditionalFormatting sqref="C67:D67">
    <cfRule type="containsText" dxfId="866" priority="253" operator="containsText" text="n/a">
      <formula>NOT(ISERROR(SEARCH("n/a",C67)))</formula>
    </cfRule>
    <cfRule type="containsText" dxfId="865" priority="254" operator="containsText" text="no">
      <formula>NOT(ISERROR(SEARCH("no",C67)))</formula>
    </cfRule>
  </conditionalFormatting>
  <conditionalFormatting sqref="C67:D67">
    <cfRule type="cellIs" dxfId="864" priority="252" operator="equal">
      <formula>"Planned"</formula>
    </cfRule>
  </conditionalFormatting>
  <conditionalFormatting sqref="C67:D67">
    <cfRule type="containsText" dxfId="863" priority="250" operator="containsText" text="n/a">
      <formula>NOT(ISERROR(SEARCH("n/a",C67)))</formula>
    </cfRule>
    <cfRule type="containsText" dxfId="862" priority="251" operator="containsText" text="no">
      <formula>NOT(ISERROR(SEARCH("no",C67)))</formula>
    </cfRule>
  </conditionalFormatting>
  <conditionalFormatting sqref="C67:D67">
    <cfRule type="containsText" dxfId="861" priority="248" operator="containsText" text="n/a">
      <formula>NOT(ISERROR(SEARCH("n/a",C67)))</formula>
    </cfRule>
    <cfRule type="containsText" dxfId="860" priority="249" operator="containsText" text="no">
      <formula>NOT(ISERROR(SEARCH("no",C67)))</formula>
    </cfRule>
  </conditionalFormatting>
  <conditionalFormatting sqref="C78:D78">
    <cfRule type="containsText" dxfId="859" priority="246" operator="containsText" text="n/a">
      <formula>NOT(ISERROR(SEARCH("n/a",C78)))</formula>
    </cfRule>
    <cfRule type="containsText" dxfId="858" priority="247" operator="containsText" text="no">
      <formula>NOT(ISERROR(SEARCH("no",C78)))</formula>
    </cfRule>
  </conditionalFormatting>
  <conditionalFormatting sqref="C78:D78">
    <cfRule type="cellIs" dxfId="857" priority="245" operator="equal">
      <formula>"Planned"</formula>
    </cfRule>
  </conditionalFormatting>
  <conditionalFormatting sqref="C78:D78">
    <cfRule type="containsText" dxfId="856" priority="243" operator="containsText" text="n/a">
      <formula>NOT(ISERROR(SEARCH("n/a",C78)))</formula>
    </cfRule>
    <cfRule type="containsText" dxfId="855" priority="244" operator="containsText" text="no">
      <formula>NOT(ISERROR(SEARCH("no",C78)))</formula>
    </cfRule>
  </conditionalFormatting>
  <conditionalFormatting sqref="C78:D78">
    <cfRule type="containsText" dxfId="854" priority="241" operator="containsText" text="n/a">
      <formula>NOT(ISERROR(SEARCH("n/a",C78)))</formula>
    </cfRule>
    <cfRule type="containsText" dxfId="853" priority="242" operator="containsText" text="no">
      <formula>NOT(ISERROR(SEARCH("no",C78)))</formula>
    </cfRule>
  </conditionalFormatting>
  <conditionalFormatting sqref="C87:D88">
    <cfRule type="containsText" dxfId="852" priority="239" operator="containsText" text="n/a">
      <formula>NOT(ISERROR(SEARCH("n/a",C87)))</formula>
    </cfRule>
    <cfRule type="containsText" dxfId="851" priority="240" operator="containsText" text="no">
      <formula>NOT(ISERROR(SEARCH("no",C87)))</formula>
    </cfRule>
  </conditionalFormatting>
  <conditionalFormatting sqref="C87:D88">
    <cfRule type="cellIs" dxfId="850" priority="238" operator="equal">
      <formula>"Planned"</formula>
    </cfRule>
  </conditionalFormatting>
  <conditionalFormatting sqref="C87:D88">
    <cfRule type="containsText" dxfId="849" priority="236" operator="containsText" text="n/a">
      <formula>NOT(ISERROR(SEARCH("n/a",C87)))</formula>
    </cfRule>
    <cfRule type="containsText" dxfId="848" priority="237" operator="containsText" text="no">
      <formula>NOT(ISERROR(SEARCH("no",C87)))</formula>
    </cfRule>
  </conditionalFormatting>
  <conditionalFormatting sqref="C87:D88">
    <cfRule type="containsText" dxfId="847" priority="234" operator="containsText" text="n/a">
      <formula>NOT(ISERROR(SEARCH("n/a",C87)))</formula>
    </cfRule>
    <cfRule type="containsText" dxfId="846" priority="235" operator="containsText" text="no">
      <formula>NOT(ISERROR(SEARCH("no",C87)))</formula>
    </cfRule>
  </conditionalFormatting>
  <conditionalFormatting sqref="C91:D91">
    <cfRule type="containsText" dxfId="845" priority="232" operator="containsText" text="n/a">
      <formula>NOT(ISERROR(SEARCH("n/a",C91)))</formula>
    </cfRule>
    <cfRule type="containsText" dxfId="844" priority="233" operator="containsText" text="no">
      <formula>NOT(ISERROR(SEARCH("no",C91)))</formula>
    </cfRule>
  </conditionalFormatting>
  <conditionalFormatting sqref="C91:D91">
    <cfRule type="cellIs" dxfId="843" priority="231" operator="equal">
      <formula>"Planned"</formula>
    </cfRule>
  </conditionalFormatting>
  <conditionalFormatting sqref="C91:D91">
    <cfRule type="containsText" dxfId="842" priority="229" operator="containsText" text="n/a">
      <formula>NOT(ISERROR(SEARCH("n/a",C91)))</formula>
    </cfRule>
    <cfRule type="containsText" dxfId="841" priority="230" operator="containsText" text="no">
      <formula>NOT(ISERROR(SEARCH("no",C91)))</formula>
    </cfRule>
  </conditionalFormatting>
  <conditionalFormatting sqref="C91:D91">
    <cfRule type="containsText" dxfId="840" priority="227" operator="containsText" text="n/a">
      <formula>NOT(ISERROR(SEARCH("n/a",C91)))</formula>
    </cfRule>
    <cfRule type="containsText" dxfId="839" priority="228" operator="containsText" text="no">
      <formula>NOT(ISERROR(SEARCH("no",C91)))</formula>
    </cfRule>
  </conditionalFormatting>
  <conditionalFormatting sqref="C94:D94">
    <cfRule type="containsText" dxfId="838" priority="225" operator="containsText" text="n/a">
      <formula>NOT(ISERROR(SEARCH("n/a",C94)))</formula>
    </cfRule>
    <cfRule type="containsText" dxfId="837" priority="226" operator="containsText" text="no">
      <formula>NOT(ISERROR(SEARCH("no",C94)))</formula>
    </cfRule>
  </conditionalFormatting>
  <conditionalFormatting sqref="C94:D94">
    <cfRule type="cellIs" dxfId="836" priority="224" operator="equal">
      <formula>"Planned"</formula>
    </cfRule>
  </conditionalFormatting>
  <conditionalFormatting sqref="C94:D94">
    <cfRule type="containsText" dxfId="835" priority="222" operator="containsText" text="n/a">
      <formula>NOT(ISERROR(SEARCH("n/a",C94)))</formula>
    </cfRule>
    <cfRule type="containsText" dxfId="834" priority="223" operator="containsText" text="no">
      <formula>NOT(ISERROR(SEARCH("no",C94)))</formula>
    </cfRule>
  </conditionalFormatting>
  <conditionalFormatting sqref="C94:D94">
    <cfRule type="containsText" dxfId="833" priority="220" operator="containsText" text="n/a">
      <formula>NOT(ISERROR(SEARCH("n/a",C94)))</formula>
    </cfRule>
    <cfRule type="containsText" dxfId="832" priority="221" operator="containsText" text="no">
      <formula>NOT(ISERROR(SEARCH("no",C94)))</formula>
    </cfRule>
  </conditionalFormatting>
  <conditionalFormatting sqref="C97:D97">
    <cfRule type="containsText" dxfId="831" priority="218" operator="containsText" text="n/a">
      <formula>NOT(ISERROR(SEARCH("n/a",C97)))</formula>
    </cfRule>
    <cfRule type="containsText" dxfId="830" priority="219" operator="containsText" text="no">
      <formula>NOT(ISERROR(SEARCH("no",C97)))</formula>
    </cfRule>
  </conditionalFormatting>
  <conditionalFormatting sqref="C97:D97">
    <cfRule type="cellIs" dxfId="829" priority="217" operator="equal">
      <formula>"Planned"</formula>
    </cfRule>
  </conditionalFormatting>
  <conditionalFormatting sqref="C97:D97">
    <cfRule type="containsText" dxfId="828" priority="215" operator="containsText" text="n/a">
      <formula>NOT(ISERROR(SEARCH("n/a",C97)))</formula>
    </cfRule>
    <cfRule type="containsText" dxfId="827" priority="216" operator="containsText" text="no">
      <formula>NOT(ISERROR(SEARCH("no",C97)))</formula>
    </cfRule>
  </conditionalFormatting>
  <conditionalFormatting sqref="C97:D97">
    <cfRule type="containsText" dxfId="826" priority="213" operator="containsText" text="n/a">
      <formula>NOT(ISERROR(SEARCH("n/a",C97)))</formula>
    </cfRule>
    <cfRule type="containsText" dxfId="825" priority="214" operator="containsText" text="no">
      <formula>NOT(ISERROR(SEARCH("no",C97)))</formula>
    </cfRule>
  </conditionalFormatting>
  <conditionalFormatting sqref="C120:D120">
    <cfRule type="containsText" dxfId="824" priority="211" operator="containsText" text="n/a">
      <formula>NOT(ISERROR(SEARCH("n/a",C120)))</formula>
    </cfRule>
    <cfRule type="containsText" dxfId="823" priority="212" operator="containsText" text="no">
      <formula>NOT(ISERROR(SEARCH("no",C120)))</formula>
    </cfRule>
  </conditionalFormatting>
  <conditionalFormatting sqref="C120:D120">
    <cfRule type="cellIs" dxfId="822" priority="210" operator="equal">
      <formula>"Planned"</formula>
    </cfRule>
  </conditionalFormatting>
  <conditionalFormatting sqref="C120:D120">
    <cfRule type="containsText" dxfId="821" priority="208" operator="containsText" text="n/a">
      <formula>NOT(ISERROR(SEARCH("n/a",C120)))</formula>
    </cfRule>
    <cfRule type="containsText" dxfId="820" priority="209" operator="containsText" text="no">
      <formula>NOT(ISERROR(SEARCH("no",C120)))</formula>
    </cfRule>
  </conditionalFormatting>
  <conditionalFormatting sqref="C120:D120">
    <cfRule type="containsText" dxfId="819" priority="206" operator="containsText" text="n/a">
      <formula>NOT(ISERROR(SEARCH("n/a",C120)))</formula>
    </cfRule>
    <cfRule type="containsText" dxfId="818" priority="207" operator="containsText" text="no">
      <formula>NOT(ISERROR(SEARCH("no",C120)))</formula>
    </cfRule>
  </conditionalFormatting>
  <conditionalFormatting sqref="C152:D152">
    <cfRule type="containsText" dxfId="817" priority="204" operator="containsText" text="n/a">
      <formula>NOT(ISERROR(SEARCH("n/a",C152)))</formula>
    </cfRule>
    <cfRule type="containsText" dxfId="816" priority="205" operator="containsText" text="no">
      <formula>NOT(ISERROR(SEARCH("no",C152)))</formula>
    </cfRule>
  </conditionalFormatting>
  <conditionalFormatting sqref="C152:D152">
    <cfRule type="cellIs" dxfId="815" priority="203" operator="equal">
      <formula>"Planned"</formula>
    </cfRule>
  </conditionalFormatting>
  <conditionalFormatting sqref="C152:D152">
    <cfRule type="containsText" dxfId="814" priority="201" operator="containsText" text="n/a">
      <formula>NOT(ISERROR(SEARCH("n/a",C152)))</formula>
    </cfRule>
    <cfRule type="containsText" dxfId="813" priority="202" operator="containsText" text="no">
      <formula>NOT(ISERROR(SEARCH("no",C152)))</formula>
    </cfRule>
  </conditionalFormatting>
  <conditionalFormatting sqref="C152:D152">
    <cfRule type="containsText" dxfId="812" priority="199" operator="containsText" text="n/a">
      <formula>NOT(ISERROR(SEARCH("n/a",C152)))</formula>
    </cfRule>
    <cfRule type="containsText" dxfId="811" priority="200" operator="containsText" text="no">
      <formula>NOT(ISERROR(SEARCH("no",C152)))</formula>
    </cfRule>
  </conditionalFormatting>
  <conditionalFormatting sqref="C208:D208">
    <cfRule type="containsText" dxfId="810" priority="197" operator="containsText" text="n/a">
      <formula>NOT(ISERROR(SEARCH("n/a",C208)))</formula>
    </cfRule>
    <cfRule type="containsText" dxfId="809" priority="198" operator="containsText" text="no">
      <formula>NOT(ISERROR(SEARCH("no",C208)))</formula>
    </cfRule>
  </conditionalFormatting>
  <conditionalFormatting sqref="C208:D208">
    <cfRule type="cellIs" dxfId="808" priority="196" operator="equal">
      <formula>"Planned"</formula>
    </cfRule>
  </conditionalFormatting>
  <conditionalFormatting sqref="C208:D208">
    <cfRule type="containsText" dxfId="807" priority="194" operator="containsText" text="n/a">
      <formula>NOT(ISERROR(SEARCH("n/a",C208)))</formula>
    </cfRule>
    <cfRule type="containsText" dxfId="806" priority="195" operator="containsText" text="no">
      <formula>NOT(ISERROR(SEARCH("no",C208)))</formula>
    </cfRule>
  </conditionalFormatting>
  <conditionalFormatting sqref="C208:D208">
    <cfRule type="containsText" dxfId="805" priority="192" operator="containsText" text="n/a">
      <formula>NOT(ISERROR(SEARCH("n/a",C208)))</formula>
    </cfRule>
    <cfRule type="containsText" dxfId="804" priority="193" operator="containsText" text="no">
      <formula>NOT(ISERROR(SEARCH("no",C208)))</formula>
    </cfRule>
  </conditionalFormatting>
  <conditionalFormatting sqref="C223:D223">
    <cfRule type="containsText" dxfId="803" priority="190" operator="containsText" text="n/a">
      <formula>NOT(ISERROR(SEARCH("n/a",C223)))</formula>
    </cfRule>
    <cfRule type="containsText" dxfId="802" priority="191" operator="containsText" text="no">
      <formula>NOT(ISERROR(SEARCH("no",C223)))</formula>
    </cfRule>
  </conditionalFormatting>
  <conditionalFormatting sqref="C223:D223">
    <cfRule type="cellIs" dxfId="801" priority="189" operator="equal">
      <formula>"Planned"</formula>
    </cfRule>
  </conditionalFormatting>
  <conditionalFormatting sqref="C223:D223">
    <cfRule type="containsText" dxfId="800" priority="187" operator="containsText" text="n/a">
      <formula>NOT(ISERROR(SEARCH("n/a",C223)))</formula>
    </cfRule>
    <cfRule type="containsText" dxfId="799" priority="188" operator="containsText" text="no">
      <formula>NOT(ISERROR(SEARCH("no",C223)))</formula>
    </cfRule>
  </conditionalFormatting>
  <conditionalFormatting sqref="C223:D223">
    <cfRule type="containsText" dxfId="798" priority="185" operator="containsText" text="n/a">
      <formula>NOT(ISERROR(SEARCH("n/a",C223)))</formula>
    </cfRule>
    <cfRule type="containsText" dxfId="797" priority="186" operator="containsText" text="no">
      <formula>NOT(ISERROR(SEARCH("no",C223)))</formula>
    </cfRule>
  </conditionalFormatting>
  <conditionalFormatting sqref="C236:D236">
    <cfRule type="containsText" dxfId="796" priority="183" operator="containsText" text="n/a">
      <formula>NOT(ISERROR(SEARCH("n/a",C236)))</formula>
    </cfRule>
    <cfRule type="containsText" dxfId="795" priority="184" operator="containsText" text="no">
      <formula>NOT(ISERROR(SEARCH("no",C236)))</formula>
    </cfRule>
  </conditionalFormatting>
  <conditionalFormatting sqref="C236:D236">
    <cfRule type="cellIs" dxfId="794" priority="182" operator="equal">
      <formula>"Planned"</formula>
    </cfRule>
  </conditionalFormatting>
  <conditionalFormatting sqref="C236:D236">
    <cfRule type="containsText" dxfId="793" priority="180" operator="containsText" text="n/a">
      <formula>NOT(ISERROR(SEARCH("n/a",C236)))</formula>
    </cfRule>
    <cfRule type="containsText" dxfId="792" priority="181" operator="containsText" text="no">
      <formula>NOT(ISERROR(SEARCH("no",C236)))</formula>
    </cfRule>
  </conditionalFormatting>
  <conditionalFormatting sqref="C236:D236">
    <cfRule type="containsText" dxfId="791" priority="178" operator="containsText" text="n/a">
      <formula>NOT(ISERROR(SEARCH("n/a",C236)))</formula>
    </cfRule>
    <cfRule type="containsText" dxfId="790" priority="179" operator="containsText" text="no">
      <formula>NOT(ISERROR(SEARCH("no",C236)))</formula>
    </cfRule>
  </conditionalFormatting>
  <conditionalFormatting sqref="C54:D61">
    <cfRule type="containsText" dxfId="789" priority="176" operator="containsText" text="n/a">
      <formula>NOT(ISERROR(SEARCH("n/a",C54)))</formula>
    </cfRule>
    <cfRule type="containsText" dxfId="788" priority="177" operator="containsText" text="no">
      <formula>NOT(ISERROR(SEARCH("no",C54)))</formula>
    </cfRule>
  </conditionalFormatting>
  <conditionalFormatting sqref="C54:D61">
    <cfRule type="cellIs" dxfId="787" priority="175" operator="equal">
      <formula>"Planned"</formula>
    </cfRule>
  </conditionalFormatting>
  <conditionalFormatting sqref="C69:C75">
    <cfRule type="containsText" dxfId="786" priority="173" operator="containsText" text="n/a">
      <formula>NOT(ISERROR(SEARCH("n/a",C69)))</formula>
    </cfRule>
    <cfRule type="containsText" dxfId="785" priority="174" operator="containsText" text="no">
      <formula>NOT(ISERROR(SEARCH("no",C69)))</formula>
    </cfRule>
  </conditionalFormatting>
  <conditionalFormatting sqref="C69:C75">
    <cfRule type="cellIs" dxfId="784" priority="172" operator="equal">
      <formula>"Planned"</formula>
    </cfRule>
  </conditionalFormatting>
  <conditionalFormatting sqref="C89:C90">
    <cfRule type="containsText" dxfId="783" priority="170" operator="containsText" text="n/a">
      <formula>NOT(ISERROR(SEARCH("n/a",C89)))</formula>
    </cfRule>
    <cfRule type="containsText" dxfId="782" priority="171" operator="containsText" text="no">
      <formula>NOT(ISERROR(SEARCH("no",C89)))</formula>
    </cfRule>
  </conditionalFormatting>
  <conditionalFormatting sqref="C89:C90">
    <cfRule type="cellIs" dxfId="781" priority="169" operator="equal">
      <formula>"Planned"</formula>
    </cfRule>
  </conditionalFormatting>
  <conditionalFormatting sqref="C53:D53 D53:D61">
    <cfRule type="containsText" dxfId="780" priority="167" operator="containsText" text="n/a">
      <formula>NOT(ISERROR(SEARCH("n/a",C53)))</formula>
    </cfRule>
    <cfRule type="containsText" dxfId="779" priority="168" operator="containsText" text="no">
      <formula>NOT(ISERROR(SEARCH("no",C53)))</formula>
    </cfRule>
  </conditionalFormatting>
  <conditionalFormatting sqref="C53:D53 D53:D61">
    <cfRule type="cellIs" dxfId="778" priority="166" operator="equal">
      <formula>"Planned"</formula>
    </cfRule>
  </conditionalFormatting>
  <conditionalFormatting sqref="D50:D51">
    <cfRule type="containsText" dxfId="777" priority="164" operator="containsText" text="n/a">
      <formula>NOT(ISERROR(SEARCH("n/a",D50)))</formula>
    </cfRule>
    <cfRule type="containsText" dxfId="776" priority="165" operator="containsText" text="no">
      <formula>NOT(ISERROR(SEARCH("no",D50)))</formula>
    </cfRule>
  </conditionalFormatting>
  <conditionalFormatting sqref="D50:D51">
    <cfRule type="cellIs" dxfId="775" priority="163" operator="equal">
      <formula>"Planned"</formula>
    </cfRule>
  </conditionalFormatting>
  <conditionalFormatting sqref="D48">
    <cfRule type="containsText" dxfId="774" priority="161" operator="containsText" text="n/a">
      <formula>NOT(ISERROR(SEARCH("n/a",D48)))</formula>
    </cfRule>
    <cfRule type="containsText" dxfId="773" priority="162" operator="containsText" text="no">
      <formula>NOT(ISERROR(SEARCH("no",D48)))</formula>
    </cfRule>
  </conditionalFormatting>
  <conditionalFormatting sqref="D48">
    <cfRule type="cellIs" dxfId="772" priority="160" operator="equal">
      <formula>"Planned"</formula>
    </cfRule>
  </conditionalFormatting>
  <conditionalFormatting sqref="D39:D44">
    <cfRule type="containsText" dxfId="771" priority="158" operator="containsText" text="n/a">
      <formula>NOT(ISERROR(SEARCH("n/a",D39)))</formula>
    </cfRule>
    <cfRule type="containsText" dxfId="770" priority="159" operator="containsText" text="no">
      <formula>NOT(ISERROR(SEARCH("no",D39)))</formula>
    </cfRule>
  </conditionalFormatting>
  <conditionalFormatting sqref="D39:D44">
    <cfRule type="cellIs" dxfId="769" priority="157" operator="equal">
      <formula>"Planned"</formula>
    </cfRule>
  </conditionalFormatting>
  <conditionalFormatting sqref="D46">
    <cfRule type="containsText" dxfId="768" priority="155" operator="containsText" text="n/a">
      <formula>NOT(ISERROR(SEARCH("n/a",D46)))</formula>
    </cfRule>
    <cfRule type="containsText" dxfId="767" priority="156" operator="containsText" text="no">
      <formula>NOT(ISERROR(SEARCH("no",D46)))</formula>
    </cfRule>
  </conditionalFormatting>
  <conditionalFormatting sqref="D46">
    <cfRule type="cellIs" dxfId="766" priority="154" operator="equal">
      <formula>"Planned"</formula>
    </cfRule>
  </conditionalFormatting>
  <conditionalFormatting sqref="D37">
    <cfRule type="containsText" dxfId="765" priority="152" operator="containsText" text="n/a">
      <formula>NOT(ISERROR(SEARCH("n/a",D37)))</formula>
    </cfRule>
    <cfRule type="containsText" dxfId="764" priority="153" operator="containsText" text="no">
      <formula>NOT(ISERROR(SEARCH("no",D37)))</formula>
    </cfRule>
  </conditionalFormatting>
  <conditionalFormatting sqref="D37">
    <cfRule type="cellIs" dxfId="763" priority="151" operator="equal">
      <formula>"Planned"</formula>
    </cfRule>
  </conditionalFormatting>
  <conditionalFormatting sqref="D29:D32">
    <cfRule type="containsText" dxfId="762" priority="149" operator="containsText" text="n/a">
      <formula>NOT(ISERROR(SEARCH("n/a",D29)))</formula>
    </cfRule>
    <cfRule type="containsText" dxfId="761" priority="150" operator="containsText" text="no">
      <formula>NOT(ISERROR(SEARCH("no",D29)))</formula>
    </cfRule>
  </conditionalFormatting>
  <conditionalFormatting sqref="D29:D32">
    <cfRule type="cellIs" dxfId="760" priority="148" operator="equal">
      <formula>"Planned"</formula>
    </cfRule>
  </conditionalFormatting>
  <conditionalFormatting sqref="D27">
    <cfRule type="containsText" dxfId="759" priority="146" operator="containsText" text="n/a">
      <formula>NOT(ISERROR(SEARCH("n/a",D27)))</formula>
    </cfRule>
    <cfRule type="containsText" dxfId="758" priority="147" operator="containsText" text="no">
      <formula>NOT(ISERROR(SEARCH("no",D27)))</formula>
    </cfRule>
  </conditionalFormatting>
  <conditionalFormatting sqref="D27">
    <cfRule type="cellIs" dxfId="757" priority="145" operator="equal">
      <formula>"Planned"</formula>
    </cfRule>
  </conditionalFormatting>
  <conditionalFormatting sqref="D13:D21">
    <cfRule type="containsText" dxfId="756" priority="140" operator="containsText" text="n/a">
      <formula>NOT(ISERROR(SEARCH("n/a",D13)))</formula>
    </cfRule>
    <cfRule type="containsText" dxfId="755" priority="141" operator="containsText" text="no">
      <formula>NOT(ISERROR(SEARCH("no",D13)))</formula>
    </cfRule>
  </conditionalFormatting>
  <conditionalFormatting sqref="D13:D21">
    <cfRule type="cellIs" dxfId="754" priority="139" operator="equal">
      <formula>"Planned"</formula>
    </cfRule>
  </conditionalFormatting>
  <conditionalFormatting sqref="D12">
    <cfRule type="containsText" dxfId="753" priority="137" operator="containsText" text="n/a">
      <formula>NOT(ISERROR(SEARCH("n/a",D12)))</formula>
    </cfRule>
    <cfRule type="containsText" dxfId="752" priority="138" operator="containsText" text="no">
      <formula>NOT(ISERROR(SEARCH("no",D12)))</formula>
    </cfRule>
  </conditionalFormatting>
  <conditionalFormatting sqref="D12">
    <cfRule type="cellIs" dxfId="751" priority="136" operator="equal">
      <formula>"Planned"</formula>
    </cfRule>
  </conditionalFormatting>
  <conditionalFormatting sqref="D5:D10">
    <cfRule type="containsText" dxfId="750" priority="134" operator="containsText" text="n/a">
      <formula>NOT(ISERROR(SEARCH("n/a",D5)))</formula>
    </cfRule>
    <cfRule type="containsText" dxfId="749" priority="135" operator="containsText" text="no">
      <formula>NOT(ISERROR(SEARCH("no",D5)))</formula>
    </cfRule>
  </conditionalFormatting>
  <conditionalFormatting sqref="D5:D10">
    <cfRule type="cellIs" dxfId="748" priority="133" operator="equal">
      <formula>"Planned"</formula>
    </cfRule>
  </conditionalFormatting>
  <conditionalFormatting sqref="D63:D66">
    <cfRule type="containsText" dxfId="747" priority="131" operator="containsText" text="n/a">
      <formula>NOT(ISERROR(SEARCH("n/a",D63)))</formula>
    </cfRule>
    <cfRule type="containsText" dxfId="746" priority="132" operator="containsText" text="no">
      <formula>NOT(ISERROR(SEARCH("no",D63)))</formula>
    </cfRule>
  </conditionalFormatting>
  <conditionalFormatting sqref="D63:D66">
    <cfRule type="cellIs" dxfId="745" priority="130" operator="equal">
      <formula>"Planned"</formula>
    </cfRule>
  </conditionalFormatting>
  <conditionalFormatting sqref="D69:D71">
    <cfRule type="containsText" dxfId="744" priority="128" operator="containsText" text="n/a">
      <formula>NOT(ISERROR(SEARCH("n/a",D69)))</formula>
    </cfRule>
    <cfRule type="containsText" dxfId="743" priority="129" operator="containsText" text="no">
      <formula>NOT(ISERROR(SEARCH("no",D69)))</formula>
    </cfRule>
  </conditionalFormatting>
  <conditionalFormatting sqref="D69:D71">
    <cfRule type="cellIs" dxfId="742" priority="127" operator="equal">
      <formula>"Planned"</formula>
    </cfRule>
  </conditionalFormatting>
  <conditionalFormatting sqref="D72:D77">
    <cfRule type="containsText" dxfId="741" priority="125" operator="containsText" text="n/a">
      <formula>NOT(ISERROR(SEARCH("n/a",D72)))</formula>
    </cfRule>
    <cfRule type="containsText" dxfId="740" priority="126" operator="containsText" text="no">
      <formula>NOT(ISERROR(SEARCH("no",D72)))</formula>
    </cfRule>
  </conditionalFormatting>
  <conditionalFormatting sqref="D72:D77">
    <cfRule type="cellIs" dxfId="739" priority="124" operator="equal">
      <formula>"Planned"</formula>
    </cfRule>
  </conditionalFormatting>
  <conditionalFormatting sqref="D79:D86">
    <cfRule type="containsText" dxfId="738" priority="122" operator="containsText" text="n/a">
      <formula>NOT(ISERROR(SEARCH("n/a",D79)))</formula>
    </cfRule>
    <cfRule type="containsText" dxfId="737" priority="123" operator="containsText" text="no">
      <formula>NOT(ISERROR(SEARCH("no",D79)))</formula>
    </cfRule>
  </conditionalFormatting>
  <conditionalFormatting sqref="D79:D86">
    <cfRule type="cellIs" dxfId="736" priority="121" operator="equal">
      <formula>"Planned"</formula>
    </cfRule>
  </conditionalFormatting>
  <conditionalFormatting sqref="D89:D90">
    <cfRule type="containsText" dxfId="735" priority="119" operator="containsText" text="n/a">
      <formula>NOT(ISERROR(SEARCH("n/a",D89)))</formula>
    </cfRule>
    <cfRule type="containsText" dxfId="734" priority="120" operator="containsText" text="no">
      <formula>NOT(ISERROR(SEARCH("no",D89)))</formula>
    </cfRule>
  </conditionalFormatting>
  <conditionalFormatting sqref="D89:D90">
    <cfRule type="cellIs" dxfId="733" priority="118" operator="equal">
      <formula>"Planned"</formula>
    </cfRule>
  </conditionalFormatting>
  <conditionalFormatting sqref="D92:D93">
    <cfRule type="containsText" dxfId="732" priority="116" operator="containsText" text="n/a">
      <formula>NOT(ISERROR(SEARCH("n/a",D92)))</formula>
    </cfRule>
    <cfRule type="containsText" dxfId="731" priority="117" operator="containsText" text="no">
      <formula>NOT(ISERROR(SEARCH("no",D92)))</formula>
    </cfRule>
  </conditionalFormatting>
  <conditionalFormatting sqref="D92:D93">
    <cfRule type="cellIs" dxfId="730" priority="115" operator="equal">
      <formula>"Planned"</formula>
    </cfRule>
  </conditionalFormatting>
  <conditionalFormatting sqref="D95:D96">
    <cfRule type="containsText" dxfId="729" priority="113" operator="containsText" text="n/a">
      <formula>NOT(ISERROR(SEARCH("n/a",D95)))</formula>
    </cfRule>
    <cfRule type="containsText" dxfId="728" priority="114" operator="containsText" text="no">
      <formula>NOT(ISERROR(SEARCH("no",D95)))</formula>
    </cfRule>
  </conditionalFormatting>
  <conditionalFormatting sqref="D95:D96">
    <cfRule type="cellIs" dxfId="727" priority="112" operator="equal">
      <formula>"Planned"</formula>
    </cfRule>
  </conditionalFormatting>
  <conditionalFormatting sqref="D98:D104">
    <cfRule type="containsText" dxfId="726" priority="110" operator="containsText" text="n/a">
      <formula>NOT(ISERROR(SEARCH("n/a",D98)))</formula>
    </cfRule>
    <cfRule type="containsText" dxfId="725" priority="111" operator="containsText" text="no">
      <formula>NOT(ISERROR(SEARCH("no",D98)))</formula>
    </cfRule>
  </conditionalFormatting>
  <conditionalFormatting sqref="D98:D104">
    <cfRule type="cellIs" dxfId="724" priority="109" operator="equal">
      <formula>"Planned"</formula>
    </cfRule>
  </conditionalFormatting>
  <conditionalFormatting sqref="D105:D107">
    <cfRule type="containsText" dxfId="723" priority="107" operator="containsText" text="n/a">
      <formula>NOT(ISERROR(SEARCH("n/a",D105)))</formula>
    </cfRule>
    <cfRule type="containsText" dxfId="722" priority="108" operator="containsText" text="no">
      <formula>NOT(ISERROR(SEARCH("no",D105)))</formula>
    </cfRule>
  </conditionalFormatting>
  <conditionalFormatting sqref="D105:D107">
    <cfRule type="cellIs" dxfId="721" priority="106" operator="equal">
      <formula>"Planned"</formula>
    </cfRule>
  </conditionalFormatting>
  <conditionalFormatting sqref="D109:D115">
    <cfRule type="containsText" dxfId="720" priority="104" operator="containsText" text="n/a">
      <formula>NOT(ISERROR(SEARCH("n/a",D109)))</formula>
    </cfRule>
    <cfRule type="containsText" dxfId="719" priority="105" operator="containsText" text="no">
      <formula>NOT(ISERROR(SEARCH("no",D109)))</formula>
    </cfRule>
  </conditionalFormatting>
  <conditionalFormatting sqref="D109:D115">
    <cfRule type="cellIs" dxfId="718" priority="103" operator="equal">
      <formula>"Planned"</formula>
    </cfRule>
  </conditionalFormatting>
  <conditionalFormatting sqref="D117:D119">
    <cfRule type="containsText" dxfId="717" priority="101" operator="containsText" text="n/a">
      <formula>NOT(ISERROR(SEARCH("n/a",D117)))</formula>
    </cfRule>
    <cfRule type="containsText" dxfId="716" priority="102" operator="containsText" text="no">
      <formula>NOT(ISERROR(SEARCH("no",D117)))</formula>
    </cfRule>
  </conditionalFormatting>
  <conditionalFormatting sqref="D117:D119">
    <cfRule type="cellIs" dxfId="715" priority="100" operator="equal">
      <formula>"Planned"</formula>
    </cfRule>
  </conditionalFormatting>
  <conditionalFormatting sqref="D121:D147">
    <cfRule type="containsText" dxfId="714" priority="98" operator="containsText" text="n/a">
      <formula>NOT(ISERROR(SEARCH("n/a",D121)))</formula>
    </cfRule>
    <cfRule type="containsText" dxfId="713" priority="99" operator="containsText" text="no">
      <formula>NOT(ISERROR(SEARCH("no",D121)))</formula>
    </cfRule>
  </conditionalFormatting>
  <conditionalFormatting sqref="D121:D147">
    <cfRule type="cellIs" dxfId="712" priority="97" operator="equal">
      <formula>"Planned"</formula>
    </cfRule>
  </conditionalFormatting>
  <conditionalFormatting sqref="D148:D149">
    <cfRule type="containsText" dxfId="711" priority="80" operator="containsText" text="n/a">
      <formula>NOT(ISERROR(SEARCH("n/a",D148)))</formula>
    </cfRule>
    <cfRule type="containsText" dxfId="710" priority="81" operator="containsText" text="no">
      <formula>NOT(ISERROR(SEARCH("no",D148)))</formula>
    </cfRule>
  </conditionalFormatting>
  <conditionalFormatting sqref="D148:D149">
    <cfRule type="cellIs" dxfId="709" priority="79" operator="equal">
      <formula>"Planned"</formula>
    </cfRule>
  </conditionalFormatting>
  <conditionalFormatting sqref="D151">
    <cfRule type="containsText" dxfId="708" priority="77" operator="containsText" text="n/a">
      <formula>NOT(ISERROR(SEARCH("n/a",D151)))</formula>
    </cfRule>
    <cfRule type="containsText" dxfId="707" priority="78" operator="containsText" text="no">
      <formula>NOT(ISERROR(SEARCH("no",D151)))</formula>
    </cfRule>
  </conditionalFormatting>
  <conditionalFormatting sqref="D151">
    <cfRule type="cellIs" dxfId="706" priority="76" operator="equal">
      <formula>"Planned"</formula>
    </cfRule>
  </conditionalFormatting>
  <conditionalFormatting sqref="D156:D157">
    <cfRule type="containsText" dxfId="705" priority="74" operator="containsText" text="n/a">
      <formula>NOT(ISERROR(SEARCH("n/a",D156)))</formula>
    </cfRule>
    <cfRule type="containsText" dxfId="704" priority="75" operator="containsText" text="no">
      <formula>NOT(ISERROR(SEARCH("no",D156)))</formula>
    </cfRule>
  </conditionalFormatting>
  <conditionalFormatting sqref="D156:D157">
    <cfRule type="cellIs" dxfId="703" priority="73" operator="equal">
      <formula>"Planned"</formula>
    </cfRule>
  </conditionalFormatting>
  <conditionalFormatting sqref="D162">
    <cfRule type="containsText" dxfId="702" priority="71" operator="containsText" text="n/a">
      <formula>NOT(ISERROR(SEARCH("n/a",D162)))</formula>
    </cfRule>
    <cfRule type="containsText" dxfId="701" priority="72" operator="containsText" text="no">
      <formula>NOT(ISERROR(SEARCH("no",D162)))</formula>
    </cfRule>
  </conditionalFormatting>
  <conditionalFormatting sqref="D162">
    <cfRule type="cellIs" dxfId="700" priority="70" operator="equal">
      <formula>"Planned"</formula>
    </cfRule>
  </conditionalFormatting>
  <conditionalFormatting sqref="D164">
    <cfRule type="containsText" dxfId="699" priority="68" operator="containsText" text="n/a">
      <formula>NOT(ISERROR(SEARCH("n/a",D164)))</formula>
    </cfRule>
    <cfRule type="containsText" dxfId="698" priority="69" operator="containsText" text="no">
      <formula>NOT(ISERROR(SEARCH("no",D164)))</formula>
    </cfRule>
  </conditionalFormatting>
  <conditionalFormatting sqref="D164">
    <cfRule type="cellIs" dxfId="697" priority="67" operator="equal">
      <formula>"Planned"</formula>
    </cfRule>
  </conditionalFormatting>
  <conditionalFormatting sqref="D166">
    <cfRule type="containsText" dxfId="696" priority="65" operator="containsText" text="n/a">
      <formula>NOT(ISERROR(SEARCH("n/a",D166)))</formula>
    </cfRule>
    <cfRule type="containsText" dxfId="695" priority="66" operator="containsText" text="no">
      <formula>NOT(ISERROR(SEARCH("no",D166)))</formula>
    </cfRule>
  </conditionalFormatting>
  <conditionalFormatting sqref="D166">
    <cfRule type="cellIs" dxfId="694" priority="64" operator="equal">
      <formula>"Planned"</formula>
    </cfRule>
  </conditionalFormatting>
  <conditionalFormatting sqref="D168:D169">
    <cfRule type="containsText" dxfId="693" priority="62" operator="containsText" text="n/a">
      <formula>NOT(ISERROR(SEARCH("n/a",D168)))</formula>
    </cfRule>
    <cfRule type="containsText" dxfId="692" priority="63" operator="containsText" text="no">
      <formula>NOT(ISERROR(SEARCH("no",D168)))</formula>
    </cfRule>
  </conditionalFormatting>
  <conditionalFormatting sqref="D168:D169">
    <cfRule type="cellIs" dxfId="691" priority="61" operator="equal">
      <formula>"Planned"</formula>
    </cfRule>
  </conditionalFormatting>
  <conditionalFormatting sqref="D173">
    <cfRule type="containsText" dxfId="690" priority="59" operator="containsText" text="n/a">
      <formula>NOT(ISERROR(SEARCH("n/a",D173)))</formula>
    </cfRule>
    <cfRule type="containsText" dxfId="689" priority="60" operator="containsText" text="no">
      <formula>NOT(ISERROR(SEARCH("no",D173)))</formula>
    </cfRule>
  </conditionalFormatting>
  <conditionalFormatting sqref="D173">
    <cfRule type="cellIs" dxfId="688" priority="58" operator="equal">
      <formula>"Planned"</formula>
    </cfRule>
  </conditionalFormatting>
  <conditionalFormatting sqref="D177">
    <cfRule type="containsText" dxfId="687" priority="56" operator="containsText" text="n/a">
      <formula>NOT(ISERROR(SEARCH("n/a",D177)))</formula>
    </cfRule>
    <cfRule type="containsText" dxfId="686" priority="57" operator="containsText" text="no">
      <formula>NOT(ISERROR(SEARCH("no",D177)))</formula>
    </cfRule>
  </conditionalFormatting>
  <conditionalFormatting sqref="D177">
    <cfRule type="cellIs" dxfId="685" priority="55" operator="equal">
      <formula>"Planned"</formula>
    </cfRule>
  </conditionalFormatting>
  <conditionalFormatting sqref="D179">
    <cfRule type="containsText" dxfId="684" priority="53" operator="containsText" text="n/a">
      <formula>NOT(ISERROR(SEARCH("n/a",D179)))</formula>
    </cfRule>
    <cfRule type="containsText" dxfId="683" priority="54" operator="containsText" text="no">
      <formula>NOT(ISERROR(SEARCH("no",D179)))</formula>
    </cfRule>
  </conditionalFormatting>
  <conditionalFormatting sqref="D179">
    <cfRule type="cellIs" dxfId="682" priority="52" operator="equal">
      <formula>"Planned"</formula>
    </cfRule>
  </conditionalFormatting>
  <conditionalFormatting sqref="D182">
    <cfRule type="containsText" dxfId="681" priority="50" operator="containsText" text="n/a">
      <formula>NOT(ISERROR(SEARCH("n/a",D182)))</formula>
    </cfRule>
    <cfRule type="containsText" dxfId="680" priority="51" operator="containsText" text="no">
      <formula>NOT(ISERROR(SEARCH("no",D182)))</formula>
    </cfRule>
  </conditionalFormatting>
  <conditionalFormatting sqref="D182">
    <cfRule type="cellIs" dxfId="679" priority="49" operator="equal">
      <formula>"Planned"</formula>
    </cfRule>
  </conditionalFormatting>
  <conditionalFormatting sqref="D184:D185">
    <cfRule type="containsText" dxfId="678" priority="47" operator="containsText" text="n/a">
      <formula>NOT(ISERROR(SEARCH("n/a",D184)))</formula>
    </cfRule>
    <cfRule type="containsText" dxfId="677" priority="48" operator="containsText" text="no">
      <formula>NOT(ISERROR(SEARCH("no",D184)))</formula>
    </cfRule>
  </conditionalFormatting>
  <conditionalFormatting sqref="D184:D185">
    <cfRule type="cellIs" dxfId="676" priority="46" operator="equal">
      <formula>"Planned"</formula>
    </cfRule>
  </conditionalFormatting>
  <conditionalFormatting sqref="D189">
    <cfRule type="containsText" dxfId="675" priority="44" operator="containsText" text="n/a">
      <formula>NOT(ISERROR(SEARCH("n/a",D189)))</formula>
    </cfRule>
    <cfRule type="containsText" dxfId="674" priority="45" operator="containsText" text="no">
      <formula>NOT(ISERROR(SEARCH("no",D189)))</formula>
    </cfRule>
  </conditionalFormatting>
  <conditionalFormatting sqref="D189">
    <cfRule type="cellIs" dxfId="673" priority="43" operator="equal">
      <formula>"Planned"</formula>
    </cfRule>
  </conditionalFormatting>
  <conditionalFormatting sqref="D191">
    <cfRule type="containsText" dxfId="672" priority="41" operator="containsText" text="n/a">
      <formula>NOT(ISERROR(SEARCH("n/a",D191)))</formula>
    </cfRule>
    <cfRule type="containsText" dxfId="671" priority="42" operator="containsText" text="no">
      <formula>NOT(ISERROR(SEARCH("no",D191)))</formula>
    </cfRule>
  </conditionalFormatting>
  <conditionalFormatting sqref="D191">
    <cfRule type="cellIs" dxfId="670" priority="40" operator="equal">
      <formula>"Planned"</formula>
    </cfRule>
  </conditionalFormatting>
  <conditionalFormatting sqref="D193:D194">
    <cfRule type="containsText" dxfId="669" priority="38" operator="containsText" text="n/a">
      <formula>NOT(ISERROR(SEARCH("n/a",D193)))</formula>
    </cfRule>
    <cfRule type="containsText" dxfId="668" priority="39" operator="containsText" text="no">
      <formula>NOT(ISERROR(SEARCH("no",D193)))</formula>
    </cfRule>
  </conditionalFormatting>
  <conditionalFormatting sqref="D193:D194">
    <cfRule type="cellIs" dxfId="667" priority="37" operator="equal">
      <formula>"Planned"</formula>
    </cfRule>
  </conditionalFormatting>
  <conditionalFormatting sqref="D199">
    <cfRule type="containsText" dxfId="666" priority="35" operator="containsText" text="n/a">
      <formula>NOT(ISERROR(SEARCH("n/a",D199)))</formula>
    </cfRule>
    <cfRule type="containsText" dxfId="665" priority="36" operator="containsText" text="no">
      <formula>NOT(ISERROR(SEARCH("no",D199)))</formula>
    </cfRule>
  </conditionalFormatting>
  <conditionalFormatting sqref="D199">
    <cfRule type="cellIs" dxfId="664" priority="34" operator="equal">
      <formula>"Planned"</formula>
    </cfRule>
  </conditionalFormatting>
  <conditionalFormatting sqref="D202">
    <cfRule type="containsText" dxfId="663" priority="32" operator="containsText" text="n/a">
      <formula>NOT(ISERROR(SEARCH("n/a",D202)))</formula>
    </cfRule>
    <cfRule type="containsText" dxfId="662" priority="33" operator="containsText" text="no">
      <formula>NOT(ISERROR(SEARCH("no",D202)))</formula>
    </cfRule>
  </conditionalFormatting>
  <conditionalFormatting sqref="D202">
    <cfRule type="cellIs" dxfId="661" priority="31" operator="equal">
      <formula>"Planned"</formula>
    </cfRule>
  </conditionalFormatting>
  <conditionalFormatting sqref="D206">
    <cfRule type="containsText" dxfId="660" priority="29" operator="containsText" text="n/a">
      <formula>NOT(ISERROR(SEARCH("n/a",D206)))</formula>
    </cfRule>
    <cfRule type="containsText" dxfId="659" priority="30" operator="containsText" text="no">
      <formula>NOT(ISERROR(SEARCH("no",D206)))</formula>
    </cfRule>
  </conditionalFormatting>
  <conditionalFormatting sqref="D206">
    <cfRule type="cellIs" dxfId="658" priority="28" operator="equal">
      <formula>"Planned"</formula>
    </cfRule>
  </conditionalFormatting>
  <conditionalFormatting sqref="D209">
    <cfRule type="containsText" dxfId="657" priority="26" operator="containsText" text="n/a">
      <formula>NOT(ISERROR(SEARCH("n/a",D209)))</formula>
    </cfRule>
    <cfRule type="containsText" dxfId="656" priority="27" operator="containsText" text="no">
      <formula>NOT(ISERROR(SEARCH("no",D209)))</formula>
    </cfRule>
  </conditionalFormatting>
  <conditionalFormatting sqref="D209">
    <cfRule type="cellIs" dxfId="655" priority="25" operator="equal">
      <formula>"Planned"</formula>
    </cfRule>
  </conditionalFormatting>
  <conditionalFormatting sqref="D211">
    <cfRule type="containsText" dxfId="654" priority="23" operator="containsText" text="n/a">
      <formula>NOT(ISERROR(SEARCH("n/a",D211)))</formula>
    </cfRule>
    <cfRule type="containsText" dxfId="653" priority="24" operator="containsText" text="no">
      <formula>NOT(ISERROR(SEARCH("no",D211)))</formula>
    </cfRule>
  </conditionalFormatting>
  <conditionalFormatting sqref="D211">
    <cfRule type="cellIs" dxfId="652" priority="22" operator="equal">
      <formula>"Planned"</formula>
    </cfRule>
  </conditionalFormatting>
  <conditionalFormatting sqref="D214">
    <cfRule type="containsText" dxfId="651" priority="20" operator="containsText" text="n/a">
      <formula>NOT(ISERROR(SEARCH("n/a",D214)))</formula>
    </cfRule>
    <cfRule type="containsText" dxfId="650" priority="21" operator="containsText" text="no">
      <formula>NOT(ISERROR(SEARCH("no",D214)))</formula>
    </cfRule>
  </conditionalFormatting>
  <conditionalFormatting sqref="D214">
    <cfRule type="cellIs" dxfId="649" priority="19" operator="equal">
      <formula>"Planned"</formula>
    </cfRule>
  </conditionalFormatting>
  <conditionalFormatting sqref="D224">
    <cfRule type="containsText" dxfId="648" priority="17" operator="containsText" text="n/a">
      <formula>NOT(ISERROR(SEARCH("n/a",D224)))</formula>
    </cfRule>
    <cfRule type="containsText" dxfId="647" priority="18" operator="containsText" text="no">
      <formula>NOT(ISERROR(SEARCH("no",D224)))</formula>
    </cfRule>
  </conditionalFormatting>
  <conditionalFormatting sqref="D224">
    <cfRule type="cellIs" dxfId="646" priority="16" operator="equal">
      <formula>"Planned"</formula>
    </cfRule>
  </conditionalFormatting>
  <conditionalFormatting sqref="D231">
    <cfRule type="containsText" dxfId="645" priority="14" operator="containsText" text="n/a">
      <formula>NOT(ISERROR(SEARCH("n/a",D231)))</formula>
    </cfRule>
    <cfRule type="containsText" dxfId="644" priority="15" operator="containsText" text="no">
      <formula>NOT(ISERROR(SEARCH("no",D231)))</formula>
    </cfRule>
  </conditionalFormatting>
  <conditionalFormatting sqref="D231">
    <cfRule type="cellIs" dxfId="643" priority="13" operator="equal">
      <formula>"Planned"</formula>
    </cfRule>
  </conditionalFormatting>
  <conditionalFormatting sqref="C237:D239">
    <cfRule type="containsText" dxfId="642" priority="11" operator="containsText" text="n/a">
      <formula>NOT(ISERROR(SEARCH("n/a",C237)))</formula>
    </cfRule>
    <cfRule type="containsText" dxfId="641" priority="12" operator="containsText" text="no">
      <formula>NOT(ISERROR(SEARCH("no",C237)))</formula>
    </cfRule>
  </conditionalFormatting>
  <conditionalFormatting sqref="C237:D239">
    <cfRule type="cellIs" dxfId="640" priority="10" operator="equal">
      <formula>"Planned"</formula>
    </cfRule>
  </conditionalFormatting>
  <conditionalFormatting sqref="C243:D243">
    <cfRule type="containsText" dxfId="639" priority="8" operator="containsText" text="n/a">
      <formula>NOT(ISERROR(SEARCH("n/a",C243)))</formula>
    </cfRule>
    <cfRule type="containsText" dxfId="638" priority="9" operator="containsText" text="no">
      <formula>NOT(ISERROR(SEARCH("no",C243)))</formula>
    </cfRule>
  </conditionalFormatting>
  <conditionalFormatting sqref="C243:D243">
    <cfRule type="cellIs" dxfId="637" priority="7" operator="equal">
      <formula>"Planned"</formula>
    </cfRule>
  </conditionalFormatting>
  <conditionalFormatting sqref="C247:D247">
    <cfRule type="containsText" dxfId="636" priority="5" operator="containsText" text="n/a">
      <formula>NOT(ISERROR(SEARCH("n/a",C247)))</formula>
    </cfRule>
    <cfRule type="containsText" dxfId="635" priority="6" operator="containsText" text="no">
      <formula>NOT(ISERROR(SEARCH("no",C247)))</formula>
    </cfRule>
  </conditionalFormatting>
  <conditionalFormatting sqref="C247:D247">
    <cfRule type="cellIs" dxfId="634" priority="4" operator="equal">
      <formula>"Planned"</formula>
    </cfRule>
  </conditionalFormatting>
  <conditionalFormatting sqref="D250">
    <cfRule type="containsText" dxfId="633" priority="2" operator="containsText" text="n/a">
      <formula>NOT(ISERROR(SEARCH("n/a",D250)))</formula>
    </cfRule>
    <cfRule type="containsText" dxfId="632" priority="3" operator="containsText" text="no">
      <formula>NOT(ISERROR(SEARCH("no",D250)))</formula>
    </cfRule>
  </conditionalFormatting>
  <hyperlinks>
    <hyperlink ref="C1" location="TOC!A1" display="Return to Table of Contents" xr:uid="{00000000-0004-0000-0A00-000000000000}"/>
    <hyperlink ref="B3" location="S2S2.1!D2" display="S2S2.1!D2" xr:uid="{00000000-0004-0000-0A00-000001000000}"/>
    <hyperlink ref="B4" location="S2S2.1!D7" display="S2S2.1!D7" xr:uid="{00000000-0004-0000-0A00-000002000000}"/>
    <hyperlink ref="B11" location="S2G2.1!C9" display="S2G2.1!C9" xr:uid="{00000000-0004-0000-0A00-000003000000}"/>
    <hyperlink ref="B26" location="S2G2.1!C11" display="S2G2.1!C11" xr:uid="{00000000-0004-0000-0A00-000004000000}"/>
    <hyperlink ref="B38" location="S2G2.1!C13" display="S2G2.1!C13" xr:uid="{00000000-0004-0000-0A00-000005000000}"/>
    <hyperlink ref="B49" location="S2G2.1!C15" display="S2G2.1!C15" xr:uid="{00000000-0004-0000-0A00-000006000000}"/>
    <hyperlink ref="B52" location="S2G2.1!C17" display="S2G2.1!C17" xr:uid="{00000000-0004-0000-0A00-000007000000}"/>
    <hyperlink ref="B62" location="S2G2.1!C17" display="S2G2.1!C17" xr:uid="{00000000-0004-0000-0A00-000008000000}"/>
    <hyperlink ref="B67" location="S2G2.2!C2" display="S2G2.2!C2" xr:uid="{00000000-0004-0000-0A00-000009000000}"/>
    <hyperlink ref="B68" location="S2G2.2!C7" display="S2G2.2!C7" xr:uid="{00000000-0004-0000-0A00-00000A000000}"/>
    <hyperlink ref="B78" location="S2G2.2!C9" display="S2G2.2!C9" xr:uid="{00000000-0004-0000-0A00-00000B000000}"/>
    <hyperlink ref="C4" location="S2G2.1!C7" display="S2G2.1!C7" xr:uid="{00000000-0004-0000-0A00-00000C000000}"/>
    <hyperlink ref="B87" location="S2G2.3!C2" display="S2G2.3!C2" xr:uid="{00000000-0004-0000-0A00-00000D000000}"/>
    <hyperlink ref="B88" location="S2G2.3!C7" display="S2G2.3!C7" xr:uid="{00000000-0004-0000-0A00-00000E000000}"/>
    <hyperlink ref="B91" location="S2G2.3!C9" display="S2G2.3!C9" xr:uid="{00000000-0004-0000-0A00-00000F000000}"/>
    <hyperlink ref="B94" location="S2G2.3!C11" display="S2G2.3!C11" xr:uid="{00000000-0004-0000-0A00-000010000000}"/>
    <hyperlink ref="B97" location="S2G2.3!C13" display="S2G2.3!C13" xr:uid="{00000000-0004-0000-0A00-000011000000}"/>
    <hyperlink ref="B120" location="S2G2.3!C15" display="S2G2.3!C15" xr:uid="{00000000-0004-0000-0A00-000012000000}"/>
    <hyperlink ref="B136" location="S3G3.3!C17" display="S3G3.3!C17" xr:uid="{00000000-0004-0000-0A00-000013000000}"/>
    <hyperlink ref="B190" location="S2G2.4!C9" display="S2G2.4!C9" xr:uid="{00000000-0004-0000-0A00-000014000000}"/>
    <hyperlink ref="B223" location="S2G2.4!C13" display="S2G2.4!C13" xr:uid="{00000000-0004-0000-0A00-000015000000}"/>
    <hyperlink ref="B236" location="S2G2.4!C15" display="S2G2.4!C15" xr:uid="{00000000-0004-0000-0A00-000016000000}"/>
    <hyperlink ref="G3" location="S2S2.1!D2" display="S2S2.1!D2" xr:uid="{00000000-0004-0000-0A00-000017000000}"/>
    <hyperlink ref="G4" location="S2S2.1!D7" display="S2S2.1!D7" xr:uid="{00000000-0004-0000-0A00-000018000000}"/>
    <hyperlink ref="G11" location="S2S2.1!D9" display="S2S2.1!D9" xr:uid="{00000000-0004-0000-0A00-000019000000}"/>
    <hyperlink ref="G26" location="S2S2.1!D9" display="S2S2.1!D9" xr:uid="{00000000-0004-0000-0A00-00001A000000}"/>
    <hyperlink ref="G38" location="S2S2.1!D11" display="S2S2.1!D11" xr:uid="{00000000-0004-0000-0A00-00001B000000}"/>
    <hyperlink ref="G49" location="S2S2.1!D14" display="S2S2.1!D14" xr:uid="{00000000-0004-0000-0A00-00001C000000}"/>
    <hyperlink ref="G52" location="S2S2.1!D15" display="S2S2.1!D15" xr:uid="{00000000-0004-0000-0A00-00001D000000}"/>
    <hyperlink ref="G62" location="S2S2.1!D17" display="S2S2.1!D17" xr:uid="{00000000-0004-0000-0A00-00001E000000}"/>
    <hyperlink ref="G67" location="S2S2.2!D2" display="S2S2.2!D2" xr:uid="{00000000-0004-0000-0A00-00001F000000}"/>
    <hyperlink ref="G78" location="S2S2.2!D9" display="S2S2.2!D9" xr:uid="{00000000-0004-0000-0A00-000020000000}"/>
    <hyperlink ref="G68" location="S2S2.2!D7" display="S2S2.2!D7" xr:uid="{00000000-0004-0000-0A00-000021000000}"/>
    <hyperlink ref="G87" location="S2S2.3!D2" display="S2S2.3!D2" xr:uid="{00000000-0004-0000-0A00-000022000000}"/>
    <hyperlink ref="G91" location="S2S2.3!D9" display="S2S2.3!D9" xr:uid="{00000000-0004-0000-0A00-000024000000}"/>
    <hyperlink ref="G94" location="S2S2.3!D11" display="S2S2.3!D11" xr:uid="{00000000-0004-0000-0A00-000025000000}"/>
    <hyperlink ref="G97" location="S2S2.3!D13" display="S2S2.3!D13" xr:uid="{00000000-0004-0000-0A00-000026000000}"/>
    <hyperlink ref="G136" location="S2S2.3!D17" display="S2S2.3!D17" xr:uid="{00000000-0004-0000-0A00-000027000000}"/>
    <hyperlink ref="G152" location="S2S2.4!D2" display="S2S2.4!D2" xr:uid="{00000000-0004-0000-0A00-000028000000}"/>
    <hyperlink ref="G155" location="S2S2.4!D7" display="S2S2.4!D7" xr:uid="{00000000-0004-0000-0A00-000029000000}"/>
    <hyperlink ref="G190" location="S2S2.4!D9" display="S2S2.4!D9" xr:uid="{00000000-0004-0000-0A00-00002A000000}"/>
    <hyperlink ref="G208" location="S2S2.4!D11" display="S2S2.4!D11" xr:uid="{00000000-0004-0000-0A00-00002B000000}"/>
    <hyperlink ref="G223" location="S2S2.4!D13" display="S2S2.4!D13" xr:uid="{00000000-0004-0000-0A00-00002C000000}"/>
    <hyperlink ref="G236" location="S2S2.4!D15" display="S2S2.4!D15" xr:uid="{00000000-0004-0000-0A00-00002D000000}"/>
    <hyperlink ref="H3:I3" location="S1G1.1!A1" display="1.1 Management, Leadership, and Administration" xr:uid="{00000000-0004-0000-0A00-00002E000000}"/>
    <hyperlink ref="K1" location="TOC!A1" display="Return to Table of Contents" xr:uid="{00000000-0004-0000-0A00-00002F000000}"/>
    <hyperlink ref="Q1" location="SummaryS1!A1" display="Return to S1 Summary" xr:uid="{00000000-0004-0000-0A00-000030000000}"/>
    <hyperlink ref="G88" location="'S2S2.3'!D7" display="2.3.1 States shall limit the number of students per class based on State student/teacher ratios for the classroom phase of driver education" xr:uid="{8F707C13-095D-47CA-931A-6D1AB7937A3C}"/>
    <hyperlink ref="G120" location="'S2S2.3'!D15" display="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 xr:uid="{5173B758-E9CD-4A3C-AA09-DB6F111365CE}"/>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Assessment_DataCollection!$V$2:$V$11</xm:f>
          </x14:formula1>
          <xm:sqref>S3</xm:sqref>
        </x14:dataValidation>
        <x14:dataValidation type="list" allowBlank="1" showInputMessage="1" showErrorMessage="1" xr:uid="{00000000-0002-0000-0A00-000001000000}">
          <x14:formula1>
            <xm:f>Assessment_DataCollection!$U$2:$U$5</xm:f>
          </x14:formula1>
          <xm:sqref>R237:R256 R3:R10 R27:R37 R39:R48 R50:R51 R12:R25 R63:R66 R69:R77 R79:R86 R89:R90 R92:R93 R95:R96 R98:R119 R121:R135 R137:R151 R153:R154 R53:R61 R224:R235 R191:R207 R156:R189 R209:R222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O71"/>
  <sheetViews>
    <sheetView topLeftCell="B52" workbookViewId="0">
      <selection activeCell="M51" sqref="M51"/>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5" x14ac:dyDescent="0.5">
      <c r="B1" s="24" t="str">
        <f>Assessment_DataCollection!A1</f>
        <v>SECTION</v>
      </c>
      <c r="C1" s="288"/>
      <c r="D1" s="340" t="s">
        <v>893</v>
      </c>
      <c r="E1" s="288"/>
      <c r="F1" s="288"/>
      <c r="G1" s="288"/>
      <c r="H1" s="288"/>
      <c r="I1" s="288"/>
      <c r="J1" s="288"/>
      <c r="K1" s="288"/>
      <c r="L1" s="288"/>
      <c r="M1" s="97" t="s">
        <v>81</v>
      </c>
      <c r="N1" s="288"/>
      <c r="O1" s="288"/>
    </row>
    <row r="2" spans="2:15" x14ac:dyDescent="0.5">
      <c r="B2" s="24" t="s">
        <v>493</v>
      </c>
      <c r="C2" s="36">
        <f>Assessment_DataCollection!A130</f>
        <v>2.1</v>
      </c>
      <c r="D2" s="66" t="str">
        <f>Assessment_DataCollection!B130</f>
        <v>2.1 Driver Education Curricula</v>
      </c>
      <c r="E2" s="288"/>
      <c r="F2" s="288"/>
      <c r="G2" s="288"/>
      <c r="H2" s="288"/>
      <c r="I2" s="288"/>
      <c r="J2" s="288"/>
      <c r="K2" s="288"/>
      <c r="L2" s="288"/>
      <c r="M2" s="288"/>
      <c r="N2" s="288"/>
      <c r="O2" s="288"/>
    </row>
    <row r="3" spans="2:15" x14ac:dyDescent="0.5">
      <c r="B3" s="288"/>
      <c r="C3" s="288"/>
      <c r="D3" s="81"/>
      <c r="E3" s="288"/>
      <c r="F3" s="288"/>
      <c r="G3" s="288"/>
      <c r="H3" s="288"/>
      <c r="I3" s="288"/>
      <c r="J3" s="288"/>
      <c r="K3" s="288"/>
      <c r="L3" s="288"/>
      <c r="M3" s="288"/>
      <c r="N3" s="288"/>
      <c r="O3" s="288"/>
    </row>
    <row r="6" spans="2:15" ht="86.7" thickBot="1" x14ac:dyDescent="0.55000000000000004">
      <c r="B6" s="26" t="s">
        <v>495</v>
      </c>
      <c r="C6" s="26"/>
      <c r="D6" s="50" t="s">
        <v>496</v>
      </c>
      <c r="E6" s="47" t="s">
        <v>497</v>
      </c>
      <c r="F6" s="47" t="s">
        <v>498</v>
      </c>
      <c r="G6" s="47" t="s">
        <v>499</v>
      </c>
      <c r="H6" s="47" t="s">
        <v>500</v>
      </c>
      <c r="I6" s="48" t="s">
        <v>501</v>
      </c>
      <c r="J6" s="288"/>
      <c r="K6" s="288"/>
      <c r="L6" s="288"/>
      <c r="M6" s="288"/>
      <c r="N6" s="288"/>
      <c r="O6" s="288"/>
    </row>
    <row r="7" spans="2:15" ht="100.7" thickTop="1" x14ac:dyDescent="0.5">
      <c r="B7" s="23" t="s">
        <v>501</v>
      </c>
      <c r="C7" s="27" t="s">
        <v>502</v>
      </c>
      <c r="D7" s="74" t="str">
        <f>Assessment_DataCollection!B131</f>
        <v>2.1.1 States shall have driver education that meets or exceeds current nationally recognized content standards such as ADTSEA and DSAA – Attachments A and B. States retains authority in determining what curricula meet its State standards.</v>
      </c>
      <c r="E7" s="12"/>
      <c r="F7" s="12"/>
      <c r="G7" s="12"/>
      <c r="H7" s="12"/>
      <c r="I7" s="12"/>
      <c r="J7" s="288"/>
      <c r="K7" s="288"/>
      <c r="L7" s="293" t="s">
        <v>520</v>
      </c>
      <c r="M7" s="293" t="s">
        <v>521</v>
      </c>
      <c r="N7" s="293" t="s">
        <v>15</v>
      </c>
      <c r="O7" s="293" t="s">
        <v>522</v>
      </c>
    </row>
    <row r="8" spans="2:15" hidden="1" x14ac:dyDescent="0.5">
      <c r="B8" s="22"/>
      <c r="C8" s="21" t="s">
        <v>15</v>
      </c>
      <c r="D8" s="31"/>
      <c r="E8" s="10" t="str">
        <f>IF($B7=E6,1,"")</f>
        <v/>
      </c>
      <c r="F8" s="10" t="str">
        <f>IF($B7=F6,1,"")</f>
        <v/>
      </c>
      <c r="G8" s="10" t="str">
        <f>IF($B7=G6,1,"")</f>
        <v/>
      </c>
      <c r="H8" s="10" t="str">
        <f>IF($B7=H6,1,"")</f>
        <v/>
      </c>
      <c r="I8" s="10">
        <f>IF($B7=I6,1,"")</f>
        <v>1</v>
      </c>
      <c r="J8" s="288"/>
      <c r="K8" s="288"/>
      <c r="L8" s="293" t="s">
        <v>503</v>
      </c>
      <c r="M8" s="293" t="s">
        <v>504</v>
      </c>
      <c r="N8" s="293" t="s">
        <v>15</v>
      </c>
      <c r="O8" s="293"/>
    </row>
    <row r="9" spans="2:15" ht="43" x14ac:dyDescent="0.5">
      <c r="B9" s="22" t="s">
        <v>498</v>
      </c>
      <c r="C9" s="27" t="s">
        <v>502</v>
      </c>
      <c r="D9" s="75" t="str">
        <f>Assessment_DataCollection!B138</f>
        <v>2.1.2 States shall require driver education providers to use formalized written curricula</v>
      </c>
      <c r="E9" s="10"/>
      <c r="F9" s="10"/>
      <c r="G9" s="10"/>
      <c r="H9" s="10"/>
      <c r="I9" s="10"/>
      <c r="J9" s="288"/>
      <c r="K9" s="288"/>
      <c r="L9" s="293"/>
      <c r="M9" s="293"/>
      <c r="N9" s="293" t="s">
        <v>15</v>
      </c>
      <c r="O9" s="293"/>
    </row>
    <row r="10" spans="2:15" hidden="1" x14ac:dyDescent="0.5">
      <c r="B10" s="22"/>
      <c r="C10" s="21" t="s">
        <v>15</v>
      </c>
      <c r="D10" s="31"/>
      <c r="E10" s="10" t="str">
        <f>IF($B9=E6,1,"")</f>
        <v/>
      </c>
      <c r="F10" s="10">
        <f>IF($B9=F6,1,"")</f>
        <v>1</v>
      </c>
      <c r="G10" s="10" t="str">
        <f>IF($B9=G6,1,"")</f>
        <v/>
      </c>
      <c r="H10" s="10" t="str">
        <f>IF($B9=H6,1,"")</f>
        <v/>
      </c>
      <c r="I10" s="10" t="str">
        <f>IF($B9=I6,1,"")</f>
        <v/>
      </c>
      <c r="J10" s="288"/>
      <c r="K10" s="288"/>
      <c r="L10" s="293"/>
      <c r="M10" s="293"/>
      <c r="N10" s="293"/>
      <c r="O10" s="293"/>
    </row>
    <row r="11" spans="2:15" ht="86" x14ac:dyDescent="0.5">
      <c r="B11" s="22" t="s">
        <v>499</v>
      </c>
      <c r="C11" s="27" t="s">
        <v>502</v>
      </c>
      <c r="D11" s="75" t="str">
        <f>Assessment_DataCollection!B153</f>
        <v>2.1.3 States shall require core driver instructional hours that focus on the driving task and safe driving practices sufficient to meet the criteria established by the end-of-course examination</v>
      </c>
      <c r="E11" s="10"/>
      <c r="F11" s="10"/>
      <c r="G11" s="10"/>
      <c r="H11" s="10"/>
      <c r="I11" s="10"/>
      <c r="J11" s="288"/>
      <c r="K11" s="288"/>
      <c r="L11" s="293"/>
      <c r="M11" s="293" t="s">
        <v>523</v>
      </c>
      <c r="N11" s="293"/>
      <c r="O11" s="293"/>
    </row>
    <row r="12" spans="2:15" hidden="1" x14ac:dyDescent="0.5">
      <c r="B12" s="22"/>
      <c r="C12" s="21" t="s">
        <v>15</v>
      </c>
      <c r="D12" s="31"/>
      <c r="E12" s="10" t="str">
        <f>IF($B11=E6,1,"")</f>
        <v/>
      </c>
      <c r="F12" s="10" t="str">
        <f>IF($B11=F6,1,"")</f>
        <v/>
      </c>
      <c r="G12" s="10">
        <f>IF($B11=G6,1,"")</f>
        <v>1</v>
      </c>
      <c r="H12" s="10" t="str">
        <f>IF($B11=H6,1,"")</f>
        <v/>
      </c>
      <c r="I12" s="10" t="str">
        <f>IF($B11=I6,1,"")</f>
        <v/>
      </c>
      <c r="J12" s="288"/>
      <c r="K12" s="288"/>
      <c r="L12" s="293"/>
      <c r="M12" s="293"/>
      <c r="N12" s="293"/>
      <c r="O12" s="293"/>
    </row>
    <row r="13" spans="2:15" ht="114.7" x14ac:dyDescent="0.5">
      <c r="B13" s="22" t="s">
        <v>499</v>
      </c>
      <c r="C13" s="27" t="s">
        <v>502</v>
      </c>
      <c r="D13" s="75" t="str">
        <f>Assessment_DataCollection!B165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E13" s="10"/>
      <c r="F13" s="10"/>
      <c r="G13" s="10"/>
      <c r="H13" s="10"/>
      <c r="I13" s="10"/>
      <c r="J13" s="288"/>
      <c r="K13" s="288"/>
      <c r="L13" s="293"/>
      <c r="M13" s="293"/>
      <c r="N13" s="293"/>
      <c r="O13" s="293"/>
    </row>
    <row r="14" spans="2:15" hidden="1" x14ac:dyDescent="0.5">
      <c r="B14" s="22"/>
      <c r="C14" s="21" t="s">
        <v>15</v>
      </c>
      <c r="D14" s="31"/>
      <c r="E14" s="10" t="str">
        <f>IF($B13=E6,1,"")</f>
        <v/>
      </c>
      <c r="F14" s="10" t="str">
        <f>IF($B13=F6,1,"")</f>
        <v/>
      </c>
      <c r="G14" s="10">
        <f>IF($B13=G6,1,"")</f>
        <v>1</v>
      </c>
      <c r="H14" s="10" t="str">
        <f>IF($B13=H6,1,"")</f>
        <v/>
      </c>
      <c r="I14" s="10" t="str">
        <f>IF($B13=I6,1,"")</f>
        <v/>
      </c>
      <c r="J14" s="288"/>
      <c r="K14" s="288"/>
      <c r="L14" s="293"/>
      <c r="M14" s="293"/>
      <c r="N14" s="293"/>
      <c r="O14" s="293"/>
    </row>
    <row r="15" spans="2:15" ht="71.7" x14ac:dyDescent="0.5">
      <c r="B15" s="22" t="s">
        <v>500</v>
      </c>
      <c r="C15" s="27" t="s">
        <v>502</v>
      </c>
      <c r="D15" s="75" t="str">
        <f>Assessment_DataCollection!B176</f>
        <v>2.1.5 States shall require each student to receive or obtain an approved driver education textbook or educational materials of equal scope (hardcopy or electronic)</v>
      </c>
      <c r="E15" s="10"/>
      <c r="F15" s="10"/>
      <c r="G15" s="10"/>
      <c r="H15" s="10"/>
      <c r="I15" s="10"/>
      <c r="J15" s="288"/>
      <c r="K15" s="288"/>
      <c r="L15" s="293"/>
      <c r="M15" s="293"/>
      <c r="N15" s="293"/>
      <c r="O15" s="293"/>
    </row>
    <row r="16" spans="2:15" hidden="1" x14ac:dyDescent="0.5">
      <c r="B16" s="22"/>
      <c r="C16" s="21" t="s">
        <v>15</v>
      </c>
      <c r="D16" s="31"/>
      <c r="E16" s="10" t="str">
        <f>IF($B15=E6,1,"")</f>
        <v/>
      </c>
      <c r="F16" s="10" t="str">
        <f>IF($B15=F6,1,"")</f>
        <v/>
      </c>
      <c r="G16" s="10" t="str">
        <f>IF($B15=G6,1,"")</f>
        <v/>
      </c>
      <c r="H16" s="10">
        <f>IF($B15=H6,1,"")</f>
        <v>1</v>
      </c>
      <c r="I16" s="10" t="str">
        <f>IF($B15=I6,1,"")</f>
        <v/>
      </c>
      <c r="J16" s="288"/>
      <c r="K16" s="288"/>
      <c r="L16" s="293"/>
      <c r="M16" s="293"/>
      <c r="N16" s="293"/>
      <c r="O16" s="293"/>
    </row>
    <row r="17" spans="1:15" ht="113.25" customHeight="1" x14ac:dyDescent="0.5">
      <c r="A17" s="288"/>
      <c r="B17" s="22" t="s">
        <v>500</v>
      </c>
      <c r="C17" s="27" t="s">
        <v>502</v>
      </c>
      <c r="D17" s="75" t="str">
        <f>Assessment_DataCollection!B179</f>
        <v>2.1.6 States shall require successful completion of an approved end-of-course knowledge and skill assessment examination based on the stated goals and objectives to graduate from the driver education program</v>
      </c>
      <c r="E17" s="10"/>
      <c r="F17" s="10"/>
      <c r="G17" s="10"/>
      <c r="H17" s="10"/>
      <c r="I17" s="10"/>
      <c r="J17" s="288"/>
      <c r="K17" s="288"/>
      <c r="L17" s="293"/>
      <c r="M17" s="293"/>
      <c r="N17" s="293"/>
      <c r="O17" s="293"/>
    </row>
    <row r="18" spans="1:15" hidden="1" x14ac:dyDescent="0.5">
      <c r="A18" s="288"/>
      <c r="B18" s="22"/>
      <c r="C18" s="21" t="s">
        <v>15</v>
      </c>
      <c r="D18" s="31"/>
      <c r="E18" s="10" t="str">
        <f>IF($B17=E6,1,"")</f>
        <v/>
      </c>
      <c r="F18" s="10" t="str">
        <f>IF($B17=F6,1,"")</f>
        <v/>
      </c>
      <c r="G18" s="10" t="str">
        <f>IF($B17=G6,1,"")</f>
        <v/>
      </c>
      <c r="H18" s="10">
        <f>IF($B17=H6,1,"")</f>
        <v>1</v>
      </c>
      <c r="I18" s="10" t="str">
        <f>IF($B17=I6,1,"")</f>
        <v/>
      </c>
      <c r="J18" s="288"/>
      <c r="K18" s="288"/>
      <c r="L18" s="293"/>
      <c r="M18" s="293"/>
      <c r="N18" s="293"/>
      <c r="O18" s="293"/>
    </row>
    <row r="19" spans="1:15" ht="100.7" thickBot="1" x14ac:dyDescent="0.55000000000000004">
      <c r="A19" s="288"/>
      <c r="B19" s="35" t="s">
        <v>497</v>
      </c>
      <c r="C19" s="28" t="s">
        <v>502</v>
      </c>
      <c r="D19" s="73" t="str">
        <f>Assessment_DataCollection!B189</f>
        <v>2.1.7 States shall require a course provider to conduct valid post-course evaluations of driver education programs to be completed by the students and/or parent for the purpose of improving the effectiveness of the program</v>
      </c>
      <c r="E19" s="11"/>
      <c r="F19" s="11"/>
      <c r="G19" s="11"/>
      <c r="H19" s="11"/>
      <c r="I19" s="11"/>
      <c r="J19" s="288"/>
      <c r="K19" s="288"/>
      <c r="L19" s="293"/>
      <c r="M19" s="293"/>
      <c r="N19" s="293"/>
      <c r="O19" s="293"/>
    </row>
    <row r="20" spans="1:15" ht="14.7" hidden="1" thickTop="1" x14ac:dyDescent="0.5">
      <c r="A20" s="288"/>
      <c r="B20" s="9"/>
      <c r="C20" s="288"/>
      <c r="E20" s="288">
        <f>IF($B19=E6,1,"")</f>
        <v>1</v>
      </c>
      <c r="F20" s="288" t="str">
        <f>IF($B19=F6,1,"")</f>
        <v/>
      </c>
      <c r="G20" s="288" t="str">
        <f>IF($B19=G6,1,"")</f>
        <v/>
      </c>
      <c r="H20" s="288" t="str">
        <f>IF($B19=H6,1,"")</f>
        <v/>
      </c>
      <c r="I20" s="288" t="str">
        <f>IF($B19=I6,1,"")</f>
        <v/>
      </c>
      <c r="J20" s="288"/>
      <c r="K20" s="288"/>
      <c r="L20" s="288"/>
      <c r="M20" s="288"/>
      <c r="N20" s="288"/>
      <c r="O20" s="288"/>
    </row>
    <row r="21" spans="1:15" ht="14.7" thickTop="1" x14ac:dyDescent="0.5">
      <c r="A21" s="288"/>
      <c r="B21" s="288" t="s">
        <v>15</v>
      </c>
      <c r="C21" s="288"/>
      <c r="D21" s="33" t="s">
        <v>505</v>
      </c>
      <c r="E21" s="24">
        <f>SUM(E7:E20)</f>
        <v>1</v>
      </c>
      <c r="F21" s="24">
        <f>SUM(F7:F20)</f>
        <v>1</v>
      </c>
      <c r="G21" s="24">
        <f>SUM(G7:G20)</f>
        <v>2</v>
      </c>
      <c r="H21" s="24">
        <f>SUM(H7:H20)</f>
        <v>2</v>
      </c>
      <c r="I21" s="24">
        <f>SUM(I7:I20)</f>
        <v>1</v>
      </c>
      <c r="J21" s="288"/>
      <c r="K21" s="288"/>
      <c r="L21" s="288"/>
      <c r="M21" s="288"/>
      <c r="N21" s="288"/>
      <c r="O21" s="288"/>
    </row>
    <row r="23" spans="1:15" ht="14.7" thickBot="1" x14ac:dyDescent="0.55000000000000004">
      <c r="A23" s="288"/>
      <c r="B23" s="288"/>
      <c r="C23" s="288"/>
      <c r="E23" s="288"/>
      <c r="F23" s="288"/>
      <c r="G23" s="288"/>
      <c r="H23" s="288"/>
      <c r="I23" s="288"/>
      <c r="J23" s="288"/>
      <c r="K23" s="288"/>
      <c r="L23" s="288"/>
      <c r="M23" s="288"/>
      <c r="N23" s="288"/>
      <c r="O23" s="288"/>
    </row>
    <row r="24" spans="1:15" ht="43.35" thickBot="1" x14ac:dyDescent="0.55000000000000004">
      <c r="A24" s="288"/>
      <c r="B24" s="289" t="s">
        <v>506</v>
      </c>
      <c r="C24" s="290"/>
      <c r="D24" s="290"/>
      <c r="E24" s="290"/>
      <c r="F24" s="290"/>
      <c r="G24" s="290"/>
      <c r="H24" s="290"/>
      <c r="I24" s="290"/>
      <c r="J24" s="175" t="s">
        <v>507</v>
      </c>
      <c r="K24" s="176" t="s">
        <v>508</v>
      </c>
      <c r="L24" s="288"/>
      <c r="M24" s="288"/>
      <c r="N24" s="288"/>
      <c r="O24" s="288"/>
    </row>
    <row r="25" spans="1:15" ht="14.5" customHeight="1" x14ac:dyDescent="0.5">
      <c r="A25" s="288">
        <f>J25</f>
        <v>0</v>
      </c>
      <c r="B25" s="368"/>
      <c r="C25" s="369"/>
      <c r="D25" s="369"/>
      <c r="E25" s="369"/>
      <c r="F25" s="369"/>
      <c r="G25" s="369"/>
      <c r="H25" s="369"/>
      <c r="I25" s="370"/>
      <c r="J25" s="10"/>
      <c r="K25" s="10"/>
      <c r="L25" s="288"/>
      <c r="M25" s="288"/>
      <c r="N25" s="288"/>
      <c r="O25" s="288"/>
    </row>
    <row r="26" spans="1:15" x14ac:dyDescent="0.5">
      <c r="A26" s="288">
        <f t="shared" ref="A26:A34" si="0">J26</f>
        <v>0</v>
      </c>
      <c r="B26" s="371"/>
      <c r="C26" s="372"/>
      <c r="D26" s="372"/>
      <c r="E26" s="372"/>
      <c r="F26" s="372"/>
      <c r="G26" s="372"/>
      <c r="H26" s="372"/>
      <c r="I26" s="372"/>
      <c r="J26" s="10"/>
      <c r="K26" s="10"/>
      <c r="L26" s="288"/>
      <c r="M26" s="288"/>
      <c r="N26" s="288"/>
      <c r="O26" s="288"/>
    </row>
    <row r="27" spans="1:15" x14ac:dyDescent="0.5">
      <c r="A27" s="288">
        <f t="shared" si="0"/>
        <v>0</v>
      </c>
      <c r="B27" s="371"/>
      <c r="C27" s="372"/>
      <c r="D27" s="372"/>
      <c r="E27" s="372"/>
      <c r="F27" s="372"/>
      <c r="G27" s="372"/>
      <c r="H27" s="372"/>
      <c r="I27" s="372"/>
      <c r="J27" s="10"/>
      <c r="K27" s="10"/>
      <c r="L27" s="288"/>
      <c r="M27" s="288"/>
      <c r="N27" s="288"/>
      <c r="O27" s="288"/>
    </row>
    <row r="28" spans="1:15" x14ac:dyDescent="0.5">
      <c r="A28" s="288">
        <f t="shared" si="0"/>
        <v>0</v>
      </c>
      <c r="B28" s="371"/>
      <c r="C28" s="372"/>
      <c r="D28" s="372"/>
      <c r="E28" s="372"/>
      <c r="F28" s="372"/>
      <c r="G28" s="372"/>
      <c r="H28" s="372"/>
      <c r="I28" s="372"/>
      <c r="J28" s="10"/>
      <c r="K28" s="10"/>
      <c r="L28" s="288"/>
      <c r="M28" s="288"/>
      <c r="N28" s="288"/>
      <c r="O28" s="288"/>
    </row>
    <row r="29" spans="1:15" x14ac:dyDescent="0.5">
      <c r="A29" s="288">
        <f t="shared" si="0"/>
        <v>0</v>
      </c>
      <c r="B29" s="371"/>
      <c r="C29" s="372"/>
      <c r="D29" s="372"/>
      <c r="E29" s="372"/>
      <c r="F29" s="372"/>
      <c r="G29" s="372"/>
      <c r="H29" s="372"/>
      <c r="I29" s="372"/>
      <c r="J29" s="10"/>
      <c r="K29" s="10"/>
      <c r="L29" s="288"/>
      <c r="M29" s="288"/>
      <c r="N29" s="288"/>
      <c r="O29" s="288"/>
    </row>
    <row r="30" spans="1:15" x14ac:dyDescent="0.5">
      <c r="A30" s="288">
        <f t="shared" si="0"/>
        <v>0</v>
      </c>
      <c r="B30" s="371"/>
      <c r="C30" s="372"/>
      <c r="D30" s="372"/>
      <c r="E30" s="372"/>
      <c r="F30" s="372"/>
      <c r="G30" s="372"/>
      <c r="H30" s="372"/>
      <c r="I30" s="372"/>
      <c r="J30" s="10"/>
      <c r="K30" s="10"/>
      <c r="L30" s="288"/>
      <c r="M30" s="288"/>
      <c r="N30" s="288"/>
      <c r="O30" s="288"/>
    </row>
    <row r="31" spans="1:15" x14ac:dyDescent="0.5">
      <c r="A31" s="288">
        <f t="shared" si="0"/>
        <v>0</v>
      </c>
      <c r="B31" s="371"/>
      <c r="C31" s="372"/>
      <c r="D31" s="372"/>
      <c r="E31" s="372"/>
      <c r="F31" s="372"/>
      <c r="G31" s="372"/>
      <c r="H31" s="372"/>
      <c r="I31" s="372"/>
      <c r="J31" s="10"/>
      <c r="K31" s="10"/>
      <c r="L31" s="288"/>
      <c r="M31" s="288"/>
      <c r="N31" s="288"/>
      <c r="O31" s="288"/>
    </row>
    <row r="32" spans="1:15" x14ac:dyDescent="0.5">
      <c r="A32" s="288">
        <f t="shared" si="0"/>
        <v>0</v>
      </c>
      <c r="B32" s="371"/>
      <c r="C32" s="372"/>
      <c r="D32" s="372"/>
      <c r="E32" s="372"/>
      <c r="F32" s="372"/>
      <c r="G32" s="372"/>
      <c r="H32" s="372"/>
      <c r="I32" s="372"/>
      <c r="J32" s="10"/>
      <c r="K32" s="10"/>
      <c r="L32" s="288"/>
      <c r="M32" s="288"/>
      <c r="N32" s="288"/>
      <c r="O32" s="288"/>
    </row>
    <row r="33" spans="1:13" x14ac:dyDescent="0.5">
      <c r="A33" s="288">
        <f t="shared" si="0"/>
        <v>0</v>
      </c>
      <c r="B33" s="371"/>
      <c r="C33" s="372"/>
      <c r="D33" s="372"/>
      <c r="E33" s="372"/>
      <c r="F33" s="372"/>
      <c r="G33" s="372"/>
      <c r="H33" s="372"/>
      <c r="I33" s="372"/>
      <c r="J33" s="10"/>
      <c r="K33" s="10"/>
      <c r="L33" s="288"/>
      <c r="M33" s="288"/>
    </row>
    <row r="34" spans="1:13" ht="14.7" thickBot="1" x14ac:dyDescent="0.55000000000000004">
      <c r="A34" s="288">
        <f t="shared" si="0"/>
        <v>0</v>
      </c>
      <c r="B34" s="374"/>
      <c r="C34" s="375"/>
      <c r="D34" s="375"/>
      <c r="E34" s="375"/>
      <c r="F34" s="375"/>
      <c r="G34" s="375"/>
      <c r="H34" s="375"/>
      <c r="I34" s="375"/>
      <c r="J34" s="10"/>
      <c r="K34" s="10"/>
      <c r="L34" s="288"/>
      <c r="M34" s="288"/>
    </row>
    <row r="35" spans="1:13" x14ac:dyDescent="0.5">
      <c r="A35" s="288"/>
      <c r="B35" s="288"/>
      <c r="C35" s="288"/>
      <c r="D35" s="288"/>
      <c r="E35" s="288"/>
      <c r="F35" s="288"/>
      <c r="G35" s="288"/>
      <c r="H35" s="288"/>
      <c r="I35" s="288"/>
      <c r="J35" s="288"/>
      <c r="K35" s="288"/>
      <c r="L35" s="288"/>
      <c r="M35" s="288"/>
    </row>
    <row r="36" spans="1:13" ht="14.7" thickBot="1" x14ac:dyDescent="0.55000000000000004">
      <c r="A36" s="288"/>
      <c r="B36" s="288"/>
      <c r="C36" s="288"/>
      <c r="D36" s="288"/>
      <c r="E36" s="288"/>
      <c r="F36" s="288"/>
      <c r="G36" s="288"/>
      <c r="H36" s="288"/>
      <c r="I36" s="288"/>
      <c r="J36" s="288"/>
      <c r="K36" s="288"/>
      <c r="L36" s="288"/>
      <c r="M36" s="288"/>
    </row>
    <row r="37" spans="1:13" ht="43.35" thickBot="1" x14ac:dyDescent="0.55000000000000004">
      <c r="A37" s="288"/>
      <c r="B37" s="177" t="s">
        <v>510</v>
      </c>
      <c r="C37" s="290"/>
      <c r="D37" s="290"/>
      <c r="E37" s="290"/>
      <c r="F37" s="290"/>
      <c r="G37" s="290"/>
      <c r="H37" s="290"/>
      <c r="I37" s="290"/>
      <c r="J37" s="175" t="s">
        <v>507</v>
      </c>
      <c r="K37" s="176" t="s">
        <v>508</v>
      </c>
      <c r="L37" s="288"/>
      <c r="M37" s="288"/>
    </row>
    <row r="38" spans="1:13" ht="48" customHeight="1" x14ac:dyDescent="0.5">
      <c r="A38" s="288">
        <f>J38</f>
        <v>0</v>
      </c>
      <c r="B38" s="368" t="s">
        <v>894</v>
      </c>
      <c r="C38" s="369"/>
      <c r="D38" s="369"/>
      <c r="E38" s="369"/>
      <c r="F38" s="369"/>
      <c r="G38" s="369"/>
      <c r="H38" s="369"/>
      <c r="I38" s="370"/>
      <c r="J38" s="10"/>
      <c r="K38" s="10"/>
      <c r="L38" s="288"/>
      <c r="M38" s="288"/>
    </row>
    <row r="39" spans="1:13" x14ac:dyDescent="0.5">
      <c r="A39" s="288">
        <f t="shared" ref="A39:A47" si="1">J39</f>
        <v>0</v>
      </c>
      <c r="B39" s="371" t="s">
        <v>2155</v>
      </c>
      <c r="C39" s="372"/>
      <c r="D39" s="372"/>
      <c r="E39" s="372"/>
      <c r="F39" s="372"/>
      <c r="G39" s="372"/>
      <c r="H39" s="372"/>
      <c r="I39" s="372"/>
      <c r="J39" s="10"/>
      <c r="K39" s="10"/>
      <c r="L39" s="288"/>
      <c r="M39" s="288"/>
    </row>
    <row r="40" spans="1:13" x14ac:dyDescent="0.5">
      <c r="A40" s="288">
        <f t="shared" si="1"/>
        <v>0</v>
      </c>
      <c r="B40" s="371" t="s">
        <v>2156</v>
      </c>
      <c r="C40" s="372"/>
      <c r="D40" s="372"/>
      <c r="E40" s="372"/>
      <c r="F40" s="372"/>
      <c r="G40" s="372"/>
      <c r="H40" s="372"/>
      <c r="I40" s="372"/>
      <c r="J40" s="10"/>
      <c r="K40" s="10"/>
      <c r="L40" s="288"/>
      <c r="M40" s="288"/>
    </row>
    <row r="41" spans="1:13" x14ac:dyDescent="0.5">
      <c r="A41" s="288">
        <f t="shared" si="1"/>
        <v>0</v>
      </c>
      <c r="B41" s="371" t="s">
        <v>2157</v>
      </c>
      <c r="C41" s="372"/>
      <c r="D41" s="372"/>
      <c r="E41" s="372"/>
      <c r="F41" s="372"/>
      <c r="G41" s="372"/>
      <c r="H41" s="372"/>
      <c r="I41" s="372"/>
      <c r="J41" s="10"/>
      <c r="K41" s="10"/>
      <c r="L41" s="288"/>
      <c r="M41" s="288"/>
    </row>
    <row r="42" spans="1:13" x14ac:dyDescent="0.5">
      <c r="A42" s="288">
        <f t="shared" si="1"/>
        <v>0</v>
      </c>
      <c r="B42" s="371" t="s">
        <v>2158</v>
      </c>
      <c r="C42" s="372"/>
      <c r="D42" s="372"/>
      <c r="E42" s="372"/>
      <c r="F42" s="372"/>
      <c r="G42" s="372"/>
      <c r="H42" s="372"/>
      <c r="I42" s="372"/>
      <c r="J42" s="10"/>
      <c r="K42" s="10"/>
      <c r="L42" s="288"/>
      <c r="M42" s="288"/>
    </row>
    <row r="43" spans="1:13" x14ac:dyDescent="0.5">
      <c r="A43" s="288">
        <f t="shared" si="1"/>
        <v>0</v>
      </c>
      <c r="B43" s="371"/>
      <c r="C43" s="372"/>
      <c r="D43" s="372"/>
      <c r="E43" s="372"/>
      <c r="F43" s="372"/>
      <c r="G43" s="372"/>
      <c r="H43" s="372"/>
      <c r="I43" s="372"/>
      <c r="J43" s="10"/>
      <c r="K43" s="10"/>
      <c r="L43" s="288"/>
      <c r="M43" s="288"/>
    </row>
    <row r="44" spans="1:13" x14ac:dyDescent="0.5">
      <c r="A44" s="288">
        <f t="shared" si="1"/>
        <v>0</v>
      </c>
      <c r="B44" s="371"/>
      <c r="C44" s="372"/>
      <c r="D44" s="372"/>
      <c r="E44" s="372"/>
      <c r="F44" s="372"/>
      <c r="G44" s="372"/>
      <c r="H44" s="372"/>
      <c r="I44" s="372"/>
      <c r="J44" s="10"/>
      <c r="K44" s="10"/>
      <c r="L44" s="288"/>
      <c r="M44" s="288"/>
    </row>
    <row r="45" spans="1:13" x14ac:dyDescent="0.5">
      <c r="A45" s="288">
        <f t="shared" si="1"/>
        <v>0</v>
      </c>
      <c r="B45" s="371"/>
      <c r="C45" s="372"/>
      <c r="D45" s="372"/>
      <c r="E45" s="372"/>
      <c r="F45" s="372"/>
      <c r="G45" s="372"/>
      <c r="H45" s="372"/>
      <c r="I45" s="372"/>
      <c r="J45" s="10"/>
      <c r="K45" s="10"/>
      <c r="L45" s="288"/>
      <c r="M45" s="288"/>
    </row>
    <row r="46" spans="1:13" x14ac:dyDescent="0.5">
      <c r="A46" s="288">
        <f t="shared" si="1"/>
        <v>0</v>
      </c>
      <c r="B46" s="371"/>
      <c r="C46" s="372"/>
      <c r="D46" s="372"/>
      <c r="E46" s="372"/>
      <c r="F46" s="372"/>
      <c r="G46" s="372"/>
      <c r="H46" s="372"/>
      <c r="I46" s="372"/>
      <c r="J46" s="10"/>
      <c r="K46" s="10"/>
      <c r="L46" s="288"/>
      <c r="M46" s="288"/>
    </row>
    <row r="47" spans="1:13" ht="14.7" thickBot="1" x14ac:dyDescent="0.55000000000000004">
      <c r="A47" s="288">
        <f t="shared" si="1"/>
        <v>0</v>
      </c>
      <c r="B47" s="374"/>
      <c r="C47" s="375"/>
      <c r="D47" s="375"/>
      <c r="E47" s="375"/>
      <c r="F47" s="375"/>
      <c r="G47" s="375"/>
      <c r="H47" s="375"/>
      <c r="I47" s="375"/>
      <c r="J47" s="10"/>
      <c r="K47" s="10"/>
      <c r="L47" s="288"/>
      <c r="M47" s="288"/>
    </row>
    <row r="48" spans="1:13" x14ac:dyDescent="0.5">
      <c r="A48" s="288"/>
      <c r="B48" s="288"/>
      <c r="C48" s="288"/>
      <c r="D48" s="288"/>
      <c r="E48" s="288"/>
      <c r="F48" s="288"/>
      <c r="G48" s="288"/>
      <c r="H48" s="288"/>
      <c r="I48" s="288"/>
      <c r="J48" s="288"/>
      <c r="K48" s="288"/>
      <c r="L48" s="288"/>
      <c r="M48" s="288"/>
    </row>
    <row r="49" spans="1:11" ht="14.7" thickBot="1" x14ac:dyDescent="0.55000000000000004">
      <c r="A49" s="288"/>
      <c r="B49" s="288"/>
      <c r="C49" s="288"/>
      <c r="D49" s="288"/>
      <c r="E49" s="288"/>
      <c r="F49" s="288"/>
      <c r="G49" s="288"/>
      <c r="H49" s="288"/>
      <c r="I49" s="288"/>
      <c r="J49" s="288"/>
      <c r="K49" s="288"/>
    </row>
    <row r="50" spans="1:11" ht="43.35" thickBot="1" x14ac:dyDescent="0.55000000000000004">
      <c r="A50" s="288"/>
      <c r="B50" s="177" t="s">
        <v>515</v>
      </c>
      <c r="C50" s="80"/>
      <c r="D50" s="80"/>
      <c r="E50" s="80"/>
      <c r="F50" s="80"/>
      <c r="G50" s="80"/>
      <c r="H50" s="80"/>
      <c r="I50" s="80"/>
      <c r="J50" s="78" t="s">
        <v>507</v>
      </c>
      <c r="K50" s="79" t="s">
        <v>508</v>
      </c>
    </row>
    <row r="51" spans="1:11" ht="62.25" customHeight="1" x14ac:dyDescent="0.5">
      <c r="A51" s="288">
        <f>J51</f>
        <v>0</v>
      </c>
      <c r="B51" s="372" t="s">
        <v>895</v>
      </c>
      <c r="C51" s="372"/>
      <c r="D51" s="372"/>
      <c r="E51" s="372"/>
      <c r="F51" s="372"/>
      <c r="G51" s="372"/>
      <c r="H51" s="372"/>
      <c r="I51" s="372"/>
      <c r="J51" s="361"/>
      <c r="K51" s="10"/>
    </row>
    <row r="52" spans="1:11" ht="63.5" customHeight="1" x14ac:dyDescent="0.5">
      <c r="A52" s="288">
        <f t="shared" ref="A52:A60" si="2">J52</f>
        <v>1</v>
      </c>
      <c r="B52" s="372" t="s">
        <v>2203</v>
      </c>
      <c r="C52" s="372"/>
      <c r="D52" s="372"/>
      <c r="E52" s="372"/>
      <c r="F52" s="372"/>
      <c r="G52" s="372"/>
      <c r="H52" s="372"/>
      <c r="I52" s="372"/>
      <c r="J52" s="361">
        <v>1</v>
      </c>
      <c r="K52" s="10"/>
    </row>
    <row r="53" spans="1:11" ht="33.5" customHeight="1" x14ac:dyDescent="0.5">
      <c r="A53" s="288">
        <f t="shared" si="2"/>
        <v>2</v>
      </c>
      <c r="B53" s="372" t="s">
        <v>896</v>
      </c>
      <c r="C53" s="372"/>
      <c r="D53" s="372"/>
      <c r="E53" s="372"/>
      <c r="F53" s="372"/>
      <c r="G53" s="372"/>
      <c r="H53" s="372"/>
      <c r="I53" s="372"/>
      <c r="J53" s="361">
        <v>2</v>
      </c>
      <c r="K53" s="10"/>
    </row>
    <row r="54" spans="1:11" ht="58.5" customHeight="1" x14ac:dyDescent="0.5">
      <c r="A54" s="288">
        <f t="shared" si="2"/>
        <v>0</v>
      </c>
      <c r="B54" s="372" t="s">
        <v>2207</v>
      </c>
      <c r="C54" s="372"/>
      <c r="D54" s="372"/>
      <c r="E54" s="372"/>
      <c r="F54" s="372"/>
      <c r="G54" s="372"/>
      <c r="H54" s="372"/>
      <c r="I54" s="372"/>
      <c r="J54" s="361"/>
      <c r="K54" s="10"/>
    </row>
    <row r="55" spans="1:11" ht="46.5" customHeight="1" x14ac:dyDescent="0.5">
      <c r="A55" s="288">
        <f t="shared" si="2"/>
        <v>0</v>
      </c>
      <c r="B55" s="372" t="s">
        <v>897</v>
      </c>
      <c r="C55" s="372"/>
      <c r="D55" s="372"/>
      <c r="E55" s="372"/>
      <c r="F55" s="372"/>
      <c r="G55" s="372"/>
      <c r="H55" s="372"/>
      <c r="I55" s="372"/>
      <c r="J55" s="361"/>
      <c r="K55" s="10"/>
    </row>
    <row r="56" spans="1:11" ht="45" customHeight="1" x14ac:dyDescent="0.5">
      <c r="A56" s="288">
        <f t="shared" si="2"/>
        <v>0</v>
      </c>
      <c r="B56" s="372" t="s">
        <v>2208</v>
      </c>
      <c r="C56" s="372"/>
      <c r="D56" s="372"/>
      <c r="E56" s="372"/>
      <c r="F56" s="372"/>
      <c r="G56" s="372"/>
      <c r="H56" s="372"/>
      <c r="I56" s="372"/>
      <c r="J56" s="361"/>
      <c r="K56" s="10"/>
    </row>
    <row r="57" spans="1:11" ht="47.5" customHeight="1" x14ac:dyDescent="0.5">
      <c r="A57" s="288">
        <f t="shared" si="2"/>
        <v>8</v>
      </c>
      <c r="B57" s="372" t="s">
        <v>898</v>
      </c>
      <c r="C57" s="372"/>
      <c r="D57" s="372"/>
      <c r="E57" s="372"/>
      <c r="F57" s="372"/>
      <c r="G57" s="372"/>
      <c r="H57" s="372"/>
      <c r="I57" s="372"/>
      <c r="J57" s="361">
        <v>8</v>
      </c>
      <c r="K57" s="10"/>
    </row>
    <row r="58" spans="1:11" ht="45.5" customHeight="1" x14ac:dyDescent="0.5">
      <c r="A58" s="288">
        <f t="shared" si="2"/>
        <v>1</v>
      </c>
      <c r="B58" s="372" t="s">
        <v>899</v>
      </c>
      <c r="C58" s="372"/>
      <c r="D58" s="372"/>
      <c r="E58" s="372"/>
      <c r="F58" s="372"/>
      <c r="G58" s="372"/>
      <c r="H58" s="372"/>
      <c r="I58" s="372"/>
      <c r="J58" s="361">
        <v>1</v>
      </c>
      <c r="K58" s="10"/>
    </row>
    <row r="59" spans="1:11" ht="30" customHeight="1" x14ac:dyDescent="0.5">
      <c r="A59" s="288">
        <f t="shared" si="2"/>
        <v>0</v>
      </c>
      <c r="B59" s="372" t="s">
        <v>2204</v>
      </c>
      <c r="C59" s="372"/>
      <c r="D59" s="372"/>
      <c r="E59" s="372"/>
      <c r="F59" s="372"/>
      <c r="G59" s="372"/>
      <c r="H59" s="372"/>
      <c r="I59" s="372"/>
      <c r="J59" s="361"/>
      <c r="K59" s="10"/>
    </row>
    <row r="60" spans="1:11" x14ac:dyDescent="0.5">
      <c r="A60" s="288">
        <f t="shared" si="2"/>
        <v>0</v>
      </c>
      <c r="B60" s="372"/>
      <c r="C60" s="372"/>
      <c r="D60" s="372"/>
      <c r="E60" s="372"/>
      <c r="F60" s="372"/>
      <c r="G60" s="372"/>
      <c r="H60" s="372"/>
      <c r="I60" s="372"/>
      <c r="J60" s="361"/>
      <c r="K60" s="10"/>
    </row>
    <row r="61" spans="1:11" x14ac:dyDescent="0.5">
      <c r="A61" s="288"/>
      <c r="B61" s="288"/>
      <c r="C61" s="288"/>
      <c r="D61" s="288"/>
      <c r="E61" s="288"/>
      <c r="F61" s="288"/>
      <c r="G61" s="288"/>
      <c r="H61" s="288"/>
      <c r="I61" s="288"/>
      <c r="J61" s="288"/>
      <c r="K61" s="288"/>
    </row>
    <row r="71" spans="7:7" x14ac:dyDescent="0.5">
      <c r="G71" s="288"/>
    </row>
  </sheetData>
  <mergeCells count="30">
    <mergeCell ref="B60:I60"/>
    <mergeCell ref="B55:I55"/>
    <mergeCell ref="B56:I56"/>
    <mergeCell ref="B57:I57"/>
    <mergeCell ref="B58:I58"/>
    <mergeCell ref="B59:I59"/>
    <mergeCell ref="B54:I54"/>
    <mergeCell ref="B40:I40"/>
    <mergeCell ref="B41:I41"/>
    <mergeCell ref="B42:I42"/>
    <mergeCell ref="B43:I43"/>
    <mergeCell ref="B44:I44"/>
    <mergeCell ref="B45:I45"/>
    <mergeCell ref="B51:I51"/>
    <mergeCell ref="B52:I52"/>
    <mergeCell ref="B46:I46"/>
    <mergeCell ref="B47:I47"/>
    <mergeCell ref="B53:I53"/>
    <mergeCell ref="B39:I39"/>
    <mergeCell ref="B25:I25"/>
    <mergeCell ref="B26:I26"/>
    <mergeCell ref="B27:I27"/>
    <mergeCell ref="B28:I28"/>
    <mergeCell ref="B29:I29"/>
    <mergeCell ref="B30:I30"/>
    <mergeCell ref="B38:I38"/>
    <mergeCell ref="B31:I31"/>
    <mergeCell ref="B32:I32"/>
    <mergeCell ref="B33:I33"/>
    <mergeCell ref="B34:I34"/>
  </mergeCells>
  <conditionalFormatting sqref="E13:E15 E7:I7 E9:I9 E11:I11 F13:I13 F15:I15 E17:I17 E19:I19 E21:I21">
    <cfRule type="expression" dxfId="631" priority="3" stopIfTrue="1">
      <formula>IF(SUM(E8:I8)=1,1,0)</formula>
    </cfRule>
  </conditionalFormatting>
  <conditionalFormatting sqref="M1">
    <cfRule type="containsText" dxfId="630" priority="1" operator="containsText" text="n/a">
      <formula>NOT(ISERROR(SEARCH("n/a",M1)))</formula>
    </cfRule>
    <cfRule type="containsText" dxfId="629" priority="2" operator="containsText" text="no">
      <formula>NOT(ISERROR(SEARCH("no",M1)))</formula>
    </cfRule>
  </conditionalFormatting>
  <dataValidations count="3">
    <dataValidation type="list" allowBlank="1" showInputMessage="1" showErrorMessage="1" sqref="B7 B19 B17 B15 B13 B11 B9" xr:uid="{00000000-0002-0000-0B00-000000000000}">
      <formula1>$E$6:$J$6</formula1>
    </dataValidation>
    <dataValidation allowBlank="1" showInputMessage="1" showErrorMessage="1" prompt="Select the cell to the left to access full dropdown list" sqref="C7 C19 C17 C15 C13 C11 C9" xr:uid="{00000000-0002-0000-0B00-000001000000}"/>
    <dataValidation type="list" allowBlank="1" showInputMessage="1" showErrorMessage="1" sqref="B10 B18 B16 B14 B12" xr:uid="{00000000-0002-0000-0B00-000002000000}">
      <formula1>$D$6:$J$6</formula1>
    </dataValidation>
  </dataValidations>
  <hyperlinks>
    <hyperlink ref="D7" location="'S2'!G3" display="'S2'!G3" xr:uid="{00000000-0004-0000-0B00-000000000000}"/>
    <hyperlink ref="D9" location="'S2'!G9" display="'S2'!G9" xr:uid="{00000000-0004-0000-0B00-000001000000}"/>
    <hyperlink ref="D13" location="'S2'!G35" display="'S2'!G35" xr:uid="{00000000-0004-0000-0B00-000002000000}"/>
    <hyperlink ref="D15" location="'S2'!G45" display="'S2'!G45" xr:uid="{00000000-0004-0000-0B00-000003000000}"/>
    <hyperlink ref="D17" location="'S2'!B47" display="'S2'!B47" xr:uid="{00000000-0004-0000-0B00-000004000000}"/>
    <hyperlink ref="D19" location="'S2'!G62" display="'S2'!G62" xr:uid="{00000000-0004-0000-0B00-000005000000}"/>
    <hyperlink ref="D2" location="'S2'!B2" display="'S2'!B2" xr:uid="{00000000-0004-0000-0B00-000006000000}"/>
    <hyperlink ref="M1" location="TOC!A1" display="Return to Table of Contents" xr:uid="{00000000-0004-0000-0B00-000007000000}"/>
    <hyperlink ref="D11" location="'S2'!G26" display="'S2'!G26" xr:uid="{00000000-0004-0000-0B00-000008000000}"/>
    <hyperlink ref="D1" location="'S2'!G2" display="Education / Training" xr:uid="{0E453503-9E98-4C56-A32E-7169C6875C13}"/>
  </hyperlinks>
  <pageMargins left="0.25" right="0.25"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3000000}">
          <x14:formula1>
            <xm:f>Assessment_DataCollection!$V$1:$V$13</xm:f>
          </x14:formula1>
          <xm:sqref>J38:K47 J51:K60 J25:K34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Q51"/>
  <sheetViews>
    <sheetView topLeftCell="B24" zoomScale="93" zoomScaleNormal="93" workbookViewId="0">
      <selection activeCell="B43" sqref="A43:XFD43"/>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1:17" x14ac:dyDescent="0.5">
      <c r="A1" s="288"/>
      <c r="B1" s="24" t="str">
        <f>Assessment_DataCollection!A1</f>
        <v>SECTION</v>
      </c>
      <c r="C1" s="288"/>
      <c r="D1" s="340" t="s">
        <v>893</v>
      </c>
      <c r="E1" s="288"/>
      <c r="F1" s="288"/>
      <c r="G1" s="288"/>
      <c r="H1" s="288"/>
      <c r="I1" s="288"/>
      <c r="J1" s="288"/>
      <c r="K1" s="288"/>
      <c r="L1" s="288"/>
      <c r="M1" s="97" t="s">
        <v>81</v>
      </c>
      <c r="N1" s="288"/>
      <c r="O1" s="288"/>
      <c r="P1" s="288"/>
      <c r="Q1" s="288"/>
    </row>
    <row r="2" spans="1:17" x14ac:dyDescent="0.5">
      <c r="A2" s="288"/>
      <c r="B2" s="24" t="s">
        <v>493</v>
      </c>
      <c r="C2" s="36">
        <f>Assessment_DataCollection!A194</f>
        <v>2.2000000000000002</v>
      </c>
      <c r="D2" s="82" t="s">
        <v>900</v>
      </c>
      <c r="E2" s="288"/>
      <c r="F2" s="288"/>
      <c r="G2" s="288"/>
      <c r="H2" s="288"/>
      <c r="I2" s="288"/>
      <c r="J2" s="288"/>
      <c r="K2" s="288"/>
      <c r="L2" s="288"/>
      <c r="M2" s="288"/>
      <c r="N2" s="288"/>
      <c r="O2" s="288"/>
      <c r="P2" s="288"/>
      <c r="Q2" s="288"/>
    </row>
    <row r="6" spans="1:17" ht="86.7" thickBot="1" x14ac:dyDescent="0.55000000000000004">
      <c r="A6" s="288"/>
      <c r="B6" s="26" t="s">
        <v>495</v>
      </c>
      <c r="C6" s="26"/>
      <c r="D6" s="50" t="s">
        <v>496</v>
      </c>
      <c r="E6" s="47" t="s">
        <v>497</v>
      </c>
      <c r="F6" s="47" t="s">
        <v>498</v>
      </c>
      <c r="G6" s="47" t="s">
        <v>499</v>
      </c>
      <c r="H6" s="47" t="s">
        <v>500</v>
      </c>
      <c r="I6" s="48" t="s">
        <v>501</v>
      </c>
      <c r="J6" s="288"/>
      <c r="K6" s="288"/>
      <c r="L6" s="288"/>
      <c r="M6" s="288"/>
      <c r="N6" s="288"/>
      <c r="O6" s="288"/>
      <c r="P6" s="288"/>
      <c r="Q6" s="288"/>
    </row>
    <row r="7" spans="1:17" ht="100.7" thickTop="1" x14ac:dyDescent="0.5">
      <c r="A7" s="288"/>
      <c r="B7" s="23" t="s">
        <v>498</v>
      </c>
      <c r="C7" s="27" t="s">
        <v>502</v>
      </c>
      <c r="D7" s="74"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E7" s="12"/>
      <c r="F7" s="12"/>
      <c r="G7" s="12"/>
      <c r="H7" s="12"/>
      <c r="I7" s="12"/>
      <c r="J7" s="288"/>
      <c r="K7" s="288"/>
      <c r="L7" s="293" t="s">
        <v>520</v>
      </c>
      <c r="M7" s="293" t="s">
        <v>521</v>
      </c>
      <c r="N7" s="293" t="s">
        <v>15</v>
      </c>
      <c r="O7" s="293" t="s">
        <v>522</v>
      </c>
      <c r="P7" s="293"/>
      <c r="Q7" s="293"/>
    </row>
    <row r="8" spans="1:17" hidden="1" x14ac:dyDescent="0.5">
      <c r="A8" s="288"/>
      <c r="B8" s="22"/>
      <c r="C8" s="21" t="s">
        <v>15</v>
      </c>
      <c r="D8" s="31"/>
      <c r="E8" s="10" t="str">
        <f>IF($B7=E6,1,"")</f>
        <v/>
      </c>
      <c r="F8" s="10">
        <f>IF($B7=F6,1,"")</f>
        <v>1</v>
      </c>
      <c r="G8" s="10" t="str">
        <f>IF($B7=G6,1,"")</f>
        <v/>
      </c>
      <c r="H8" s="10" t="str">
        <f>IF($B7=H6,1,"")</f>
        <v/>
      </c>
      <c r="I8" s="10" t="str">
        <f>IF($B7=I6,1,"")</f>
        <v/>
      </c>
      <c r="J8" s="288"/>
      <c r="K8" s="288"/>
      <c r="L8" s="293" t="s">
        <v>503</v>
      </c>
      <c r="M8" s="293" t="s">
        <v>504</v>
      </c>
      <c r="N8" s="293" t="s">
        <v>15</v>
      </c>
      <c r="O8" s="293"/>
      <c r="P8" s="293"/>
      <c r="Q8" s="293"/>
    </row>
    <row r="9" spans="1:17" ht="43.35" thickBot="1" x14ac:dyDescent="0.55000000000000004">
      <c r="A9" s="288"/>
      <c r="B9" s="35" t="s">
        <v>498</v>
      </c>
      <c r="C9" s="28" t="s">
        <v>502</v>
      </c>
      <c r="D9" s="73" t="str">
        <f>Assessment_DataCollection!B205</f>
        <v>2.2.2 States shall require on-going classroom, and behind-the-wheel evaluations, at a minimum,through</v>
      </c>
      <c r="E9" s="11"/>
      <c r="F9" s="11"/>
      <c r="G9" s="11"/>
      <c r="H9" s="11"/>
      <c r="I9" s="11"/>
      <c r="J9" s="288"/>
      <c r="K9" s="288"/>
      <c r="L9" s="293"/>
      <c r="M9" s="293"/>
      <c r="N9" s="293" t="s">
        <v>15</v>
      </c>
      <c r="O9" s="293"/>
      <c r="P9" s="293"/>
      <c r="Q9" s="293"/>
    </row>
    <row r="10" spans="1:17" hidden="1" x14ac:dyDescent="0.5">
      <c r="A10" s="288"/>
      <c r="B10" s="23"/>
      <c r="C10" s="34" t="s">
        <v>15</v>
      </c>
      <c r="D10" s="32"/>
      <c r="E10" s="12" t="str">
        <f>IF($B9=E6,1,"")</f>
        <v/>
      </c>
      <c r="F10" s="12">
        <f>IF($B9=F6,1,"")</f>
        <v>1</v>
      </c>
      <c r="G10" s="12" t="str">
        <f>IF($B9=G6,1,"")</f>
        <v/>
      </c>
      <c r="H10" s="12" t="str">
        <f>IF($B9=H6,1,"")</f>
        <v/>
      </c>
      <c r="I10" s="12" t="str">
        <f>IF($B9=I6,1,"")</f>
        <v/>
      </c>
      <c r="J10" s="288"/>
      <c r="K10" s="288"/>
      <c r="L10" s="288"/>
      <c r="M10" s="288"/>
      <c r="N10" s="288"/>
      <c r="O10" s="288"/>
      <c r="P10" s="288"/>
      <c r="Q10" s="288"/>
    </row>
    <row r="11" spans="1:17" hidden="1" x14ac:dyDescent="0.5">
      <c r="A11" s="288"/>
      <c r="B11" s="22"/>
      <c r="C11" s="21" t="s">
        <v>15</v>
      </c>
      <c r="D11" s="31"/>
      <c r="E11" s="10" t="e">
        <f>IF(#REF!=E6,1,"")</f>
        <v>#REF!</v>
      </c>
      <c r="F11" s="10" t="e">
        <f>IF(#REF!=F6,1,"")</f>
        <v>#REF!</v>
      </c>
      <c r="G11" s="10" t="e">
        <f>IF(#REF!=G6,1,"")</f>
        <v>#REF!</v>
      </c>
      <c r="H11" s="10" t="e">
        <f>IF(#REF!=H6,1,"")</f>
        <v>#REF!</v>
      </c>
      <c r="I11" s="10" t="e">
        <f>IF(#REF!=I6,1,"")</f>
        <v>#REF!</v>
      </c>
      <c r="J11" s="288"/>
      <c r="K11" s="288"/>
      <c r="L11" s="288"/>
      <c r="M11" s="288"/>
      <c r="N11" s="288"/>
      <c r="O11" s="288"/>
      <c r="P11" s="288"/>
      <c r="Q11" s="288"/>
    </row>
    <row r="12" spans="1:17" ht="14.7" thickTop="1" x14ac:dyDescent="0.5">
      <c r="A12" s="288"/>
      <c r="B12" s="288" t="s">
        <v>15</v>
      </c>
      <c r="C12" s="288"/>
      <c r="D12" s="33" t="s">
        <v>505</v>
      </c>
      <c r="E12" s="24">
        <f>SUM(E7:E10)</f>
        <v>0</v>
      </c>
      <c r="F12" s="24">
        <f>SUM(F7:F10)</f>
        <v>2</v>
      </c>
      <c r="G12" s="24">
        <f>SUM(G7:G10)</f>
        <v>0</v>
      </c>
      <c r="H12" s="24">
        <f>SUM(H7:H10)</f>
        <v>0</v>
      </c>
      <c r="I12" s="24">
        <f>SUM(I7:I10)</f>
        <v>0</v>
      </c>
      <c r="J12" s="288"/>
      <c r="K12" s="288"/>
      <c r="L12" s="288"/>
      <c r="M12" s="288"/>
      <c r="N12" s="288"/>
      <c r="O12" s="288"/>
      <c r="P12" s="288"/>
      <c r="Q12" s="288"/>
    </row>
    <row r="14" spans="1:17" ht="14.7" thickBot="1" x14ac:dyDescent="0.55000000000000004">
      <c r="A14" s="288"/>
      <c r="B14" s="288"/>
      <c r="C14" s="288"/>
      <c r="E14" s="288"/>
      <c r="F14" s="288"/>
      <c r="G14" s="288"/>
      <c r="H14" s="288"/>
      <c r="I14" s="288"/>
      <c r="J14" s="288"/>
      <c r="K14" s="288"/>
      <c r="L14" s="288"/>
      <c r="M14" s="288"/>
      <c r="N14" s="288"/>
      <c r="O14" s="288"/>
      <c r="P14" s="288"/>
      <c r="Q14" s="288"/>
    </row>
    <row r="15" spans="1:17" ht="43.35" thickBot="1" x14ac:dyDescent="0.55000000000000004">
      <c r="A15" s="288"/>
      <c r="B15" s="289" t="s">
        <v>506</v>
      </c>
      <c r="C15" s="290"/>
      <c r="D15" s="290"/>
      <c r="E15" s="290"/>
      <c r="F15" s="290"/>
      <c r="G15" s="290"/>
      <c r="H15" s="290"/>
      <c r="I15" s="290"/>
      <c r="J15" s="175" t="s">
        <v>507</v>
      </c>
      <c r="K15" s="176" t="s">
        <v>508</v>
      </c>
      <c r="L15" s="288"/>
      <c r="M15" s="288"/>
      <c r="N15" s="288"/>
      <c r="O15" s="288"/>
      <c r="P15" s="288"/>
      <c r="Q15" s="288"/>
    </row>
    <row r="16" spans="1:17" ht="14.5" customHeight="1" x14ac:dyDescent="0.5">
      <c r="A16" s="288">
        <f>J16</f>
        <v>0</v>
      </c>
      <c r="B16" s="368"/>
      <c r="C16" s="369"/>
      <c r="D16" s="369"/>
      <c r="E16" s="369"/>
      <c r="F16" s="369"/>
      <c r="G16" s="369"/>
      <c r="H16" s="369"/>
      <c r="I16" s="370"/>
      <c r="J16" s="10"/>
      <c r="K16" s="10"/>
      <c r="L16" s="288"/>
      <c r="M16" s="288"/>
      <c r="N16" s="288"/>
      <c r="O16" s="288"/>
      <c r="P16" s="288"/>
      <c r="Q16" s="288"/>
    </row>
    <row r="17" spans="1:11" x14ac:dyDescent="0.5">
      <c r="A17" s="288">
        <f t="shared" ref="A17:A25" si="0">J17</f>
        <v>0</v>
      </c>
      <c r="B17" s="371"/>
      <c r="C17" s="372"/>
      <c r="D17" s="372"/>
      <c r="E17" s="372"/>
      <c r="F17" s="372"/>
      <c r="G17" s="372"/>
      <c r="H17" s="372"/>
      <c r="I17" s="372"/>
      <c r="J17" s="10"/>
      <c r="K17" s="10"/>
    </row>
    <row r="18" spans="1:11" x14ac:dyDescent="0.5">
      <c r="A18" s="288">
        <f t="shared" si="0"/>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ht="14.7" thickBot="1" x14ac:dyDescent="0.55000000000000004">
      <c r="A25" s="288">
        <f t="shared" si="0"/>
        <v>0</v>
      </c>
      <c r="B25" s="374"/>
      <c r="C25" s="375"/>
      <c r="D25" s="375"/>
      <c r="E25" s="375"/>
      <c r="F25" s="375"/>
      <c r="G25" s="375"/>
      <c r="H25" s="375"/>
      <c r="I25" s="375"/>
      <c r="J25" s="10"/>
      <c r="K25" s="10"/>
    </row>
    <row r="26" spans="1:11" x14ac:dyDescent="0.5">
      <c r="A26" s="288"/>
      <c r="B26" s="288"/>
      <c r="C26" s="288"/>
      <c r="D26" s="288"/>
      <c r="E26" s="288"/>
      <c r="F26" s="288"/>
      <c r="G26" s="288"/>
      <c r="H26" s="288"/>
      <c r="I26" s="288"/>
      <c r="J26" s="288"/>
      <c r="K26" s="288"/>
    </row>
    <row r="27" spans="1:11" ht="14.7" thickBot="1" x14ac:dyDescent="0.55000000000000004">
      <c r="A27" s="288"/>
      <c r="B27" s="288"/>
      <c r="C27" s="288"/>
      <c r="D27" s="288"/>
      <c r="E27" s="288"/>
      <c r="F27" s="288"/>
      <c r="G27" s="288"/>
      <c r="H27" s="288"/>
      <c r="I27" s="288"/>
      <c r="J27" s="288"/>
      <c r="K27" s="288"/>
    </row>
    <row r="28" spans="1:11" ht="43.35" thickBot="1" x14ac:dyDescent="0.55000000000000004">
      <c r="A28" s="288"/>
      <c r="B28" s="177" t="s">
        <v>510</v>
      </c>
      <c r="C28" s="290"/>
      <c r="D28" s="290"/>
      <c r="E28" s="290"/>
      <c r="F28" s="290"/>
      <c r="G28" s="290"/>
      <c r="H28" s="290"/>
      <c r="I28" s="290"/>
      <c r="J28" s="175" t="s">
        <v>507</v>
      </c>
      <c r="K28" s="176" t="s">
        <v>508</v>
      </c>
    </row>
    <row r="29" spans="1:11" ht="14" customHeight="1" x14ac:dyDescent="0.5">
      <c r="A29" s="288">
        <f>J29</f>
        <v>0</v>
      </c>
      <c r="B29" s="368" t="s">
        <v>2159</v>
      </c>
      <c r="C29" s="369"/>
      <c r="D29" s="369"/>
      <c r="E29" s="369"/>
      <c r="F29" s="369"/>
      <c r="G29" s="369"/>
      <c r="H29" s="369"/>
      <c r="I29" s="370"/>
      <c r="J29" s="10"/>
      <c r="K29" s="10"/>
    </row>
    <row r="30" spans="1:11" x14ac:dyDescent="0.5">
      <c r="A30" s="288">
        <f t="shared" ref="A30:A38" si="1">J30</f>
        <v>0</v>
      </c>
      <c r="B30" s="371"/>
      <c r="C30" s="372"/>
      <c r="D30" s="372"/>
      <c r="E30" s="372"/>
      <c r="F30" s="372"/>
      <c r="G30" s="372"/>
      <c r="H30" s="372"/>
      <c r="I30" s="372"/>
      <c r="J30" s="10"/>
      <c r="K30" s="10"/>
    </row>
    <row r="31" spans="1:11" x14ac:dyDescent="0.5">
      <c r="A31" s="288">
        <f t="shared" si="1"/>
        <v>0</v>
      </c>
      <c r="B31" s="371"/>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ht="14.7" thickBot="1" x14ac:dyDescent="0.55000000000000004">
      <c r="A38" s="288">
        <f t="shared" si="1"/>
        <v>0</v>
      </c>
      <c r="B38" s="374"/>
      <c r="C38" s="375"/>
      <c r="D38" s="375"/>
      <c r="E38" s="375"/>
      <c r="F38" s="375"/>
      <c r="G38" s="375"/>
      <c r="H38" s="375"/>
      <c r="I38" s="375"/>
      <c r="J38" s="10"/>
      <c r="K38" s="10"/>
    </row>
    <row r="39" spans="1:11" x14ac:dyDescent="0.5">
      <c r="A39" s="288"/>
      <c r="B39" s="288"/>
      <c r="C39" s="288"/>
      <c r="D39" s="288"/>
      <c r="E39" s="288"/>
      <c r="F39" s="288"/>
      <c r="G39" s="288"/>
      <c r="H39" s="288"/>
      <c r="I39" s="288"/>
      <c r="J39" s="288"/>
      <c r="K39" s="288"/>
    </row>
    <row r="40" spans="1:11" ht="14.7" thickBot="1" x14ac:dyDescent="0.55000000000000004">
      <c r="A40" s="288"/>
      <c r="B40" s="288"/>
      <c r="C40" s="288"/>
      <c r="D40" s="288"/>
      <c r="E40" s="288"/>
      <c r="F40" s="288"/>
      <c r="G40" s="288"/>
      <c r="H40" s="288"/>
      <c r="I40" s="288"/>
      <c r="J40" s="288"/>
      <c r="K40" s="288"/>
    </row>
    <row r="41" spans="1:11" ht="43.35" thickBot="1" x14ac:dyDescent="0.55000000000000004">
      <c r="A41" s="288"/>
      <c r="B41" s="177" t="s">
        <v>515</v>
      </c>
      <c r="C41" s="80"/>
      <c r="D41" s="80"/>
      <c r="E41" s="80"/>
      <c r="F41" s="80"/>
      <c r="G41" s="80"/>
      <c r="H41" s="80"/>
      <c r="I41" s="80"/>
      <c r="J41" s="78" t="s">
        <v>507</v>
      </c>
      <c r="K41" s="79" t="s">
        <v>508</v>
      </c>
    </row>
    <row r="42" spans="1:11" ht="51" customHeight="1" x14ac:dyDescent="0.5">
      <c r="A42" s="288">
        <f>J42</f>
        <v>3</v>
      </c>
      <c r="B42" s="368" t="s">
        <v>2162</v>
      </c>
      <c r="C42" s="369"/>
      <c r="D42" s="369"/>
      <c r="E42" s="369"/>
      <c r="F42" s="369"/>
      <c r="G42" s="369"/>
      <c r="H42" s="369"/>
      <c r="I42" s="370"/>
      <c r="J42" s="10">
        <v>3</v>
      </c>
      <c r="K42" s="10"/>
    </row>
    <row r="43" spans="1:11" ht="29" customHeight="1" x14ac:dyDescent="0.5">
      <c r="A43" s="288">
        <f t="shared" ref="A43:A51" si="2">J43</f>
        <v>0</v>
      </c>
      <c r="B43" s="371" t="s">
        <v>2205</v>
      </c>
      <c r="C43" s="372"/>
      <c r="D43" s="372"/>
      <c r="E43" s="372"/>
      <c r="F43" s="372"/>
      <c r="G43" s="372"/>
      <c r="H43" s="372"/>
      <c r="I43" s="372"/>
      <c r="J43" s="10"/>
      <c r="K43" s="10"/>
    </row>
    <row r="44" spans="1:11" ht="32" customHeight="1" x14ac:dyDescent="0.5">
      <c r="A44" s="288">
        <f t="shared" si="2"/>
        <v>0</v>
      </c>
      <c r="B44" s="371" t="s">
        <v>2206</v>
      </c>
      <c r="C44" s="372"/>
      <c r="D44" s="372"/>
      <c r="E44" s="372"/>
      <c r="F44" s="372"/>
      <c r="G44" s="372"/>
      <c r="H44" s="372"/>
      <c r="I44" s="372"/>
      <c r="J44" s="10"/>
      <c r="K44" s="10"/>
    </row>
    <row r="45" spans="1:11" x14ac:dyDescent="0.5">
      <c r="A45" s="288">
        <f t="shared" si="2"/>
        <v>0</v>
      </c>
      <c r="B45" s="371"/>
      <c r="C45" s="372"/>
      <c r="D45" s="372"/>
      <c r="E45" s="372"/>
      <c r="F45" s="372"/>
      <c r="G45" s="372"/>
      <c r="H45" s="372"/>
      <c r="I45" s="372"/>
      <c r="J45" s="10"/>
      <c r="K45" s="10"/>
    </row>
    <row r="46" spans="1:11" x14ac:dyDescent="0.5">
      <c r="A46" s="288">
        <f t="shared" si="2"/>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ht="14.7" thickBot="1" x14ac:dyDescent="0.55000000000000004">
      <c r="A51" s="288">
        <f t="shared" si="2"/>
        <v>0</v>
      </c>
      <c r="B51" s="374"/>
      <c r="C51" s="375"/>
      <c r="D51" s="375"/>
      <c r="E51" s="375"/>
      <c r="F51" s="375"/>
      <c r="G51" s="375"/>
      <c r="H51" s="375"/>
      <c r="I51" s="375"/>
      <c r="J51" s="10"/>
      <c r="K51" s="10"/>
    </row>
  </sheetData>
  <mergeCells count="30">
    <mergeCell ref="B21:I21"/>
    <mergeCell ref="B16:I16"/>
    <mergeCell ref="B17:I17"/>
    <mergeCell ref="B18:I18"/>
    <mergeCell ref="B19:I19"/>
    <mergeCell ref="B20:I20"/>
    <mergeCell ref="B36:I36"/>
    <mergeCell ref="B22:I22"/>
    <mergeCell ref="B23:I23"/>
    <mergeCell ref="B24:I24"/>
    <mergeCell ref="B25:I25"/>
    <mergeCell ref="B29:I29"/>
    <mergeCell ref="B30:I30"/>
    <mergeCell ref="B31:I31"/>
    <mergeCell ref="B32:I32"/>
    <mergeCell ref="B33:I33"/>
    <mergeCell ref="B34:I34"/>
    <mergeCell ref="B35:I35"/>
    <mergeCell ref="B51:I51"/>
    <mergeCell ref="B37:I37"/>
    <mergeCell ref="B38:I38"/>
    <mergeCell ref="B42:I42"/>
    <mergeCell ref="B43:I43"/>
    <mergeCell ref="B44:I44"/>
    <mergeCell ref="B45:I45"/>
    <mergeCell ref="B46:I46"/>
    <mergeCell ref="B47:I47"/>
    <mergeCell ref="B48:I48"/>
    <mergeCell ref="B49:I49"/>
    <mergeCell ref="B50:I50"/>
  </mergeCells>
  <conditionalFormatting sqref="E7:I7 E9:I9 E12:I12">
    <cfRule type="expression" dxfId="628" priority="3" stopIfTrue="1">
      <formula>IF(SUM(E8:I8)=1,1,0)</formula>
    </cfRule>
  </conditionalFormatting>
  <conditionalFormatting sqref="M1">
    <cfRule type="containsText" dxfId="627" priority="1" operator="containsText" text="n/a">
      <formula>NOT(ISERROR(SEARCH("n/a",M1)))</formula>
    </cfRule>
    <cfRule type="containsText" dxfId="626" priority="2" operator="containsText" text="no">
      <formula>NOT(ISERROR(SEARCH("no",M1)))</formula>
    </cfRule>
  </conditionalFormatting>
  <dataValidations count="3">
    <dataValidation type="list" allowBlank="1" showInputMessage="1" showErrorMessage="1" sqref="B10:B11" xr:uid="{00000000-0002-0000-0C00-000000000000}">
      <formula1>$D$6:$J$6</formula1>
    </dataValidation>
    <dataValidation allowBlank="1" showInputMessage="1" showErrorMessage="1" prompt="Select the cell to the left to access full dropdown list" sqref="C7 C9" xr:uid="{00000000-0002-0000-0C00-000001000000}"/>
    <dataValidation type="list" allowBlank="1" showInputMessage="1" showErrorMessage="1" sqref="B7 B9" xr:uid="{00000000-0002-0000-0C00-000002000000}">
      <formula1>$E$6:$J$6</formula1>
    </dataValidation>
  </dataValidations>
  <hyperlinks>
    <hyperlink ref="D7" location="'S2'!B60" display="'S2'!B60" xr:uid="{00000000-0004-0000-0C00-000000000000}"/>
    <hyperlink ref="D9" location="'S2'!B68" display="'S2'!B68" xr:uid="{00000000-0004-0000-0C00-000001000000}"/>
    <hyperlink ref="D2" location="'S2'!K87" display="Student Evaluation" xr:uid="{00000000-0004-0000-0C00-000002000000}"/>
    <hyperlink ref="M1" location="TOC!A1" display="Return to Table of Contents" xr:uid="{00000000-0004-0000-0C00-000003000000}"/>
    <hyperlink ref="D1" location="'S2'!G2" display="Education / Training" xr:uid="{AC00ECF5-FDDA-40D6-8E0F-9226B43A2CCF}"/>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3000000}">
          <x14:formula1>
            <xm:f>Assessment_DataCollection!$V$1:$V$13</xm:f>
          </x14:formula1>
          <xm:sqref>J29:K38 J42:K51 J16:K25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P59"/>
  <sheetViews>
    <sheetView topLeftCell="B40" workbookViewId="0">
      <selection activeCell="B55" sqref="B55:I55"/>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6" x14ac:dyDescent="0.5">
      <c r="B1" s="24" t="str">
        <f>Assessment_DataCollection!A1</f>
        <v>SECTION</v>
      </c>
      <c r="C1" s="288"/>
      <c r="D1" s="340" t="s">
        <v>893</v>
      </c>
      <c r="E1" s="288"/>
      <c r="F1" s="288"/>
      <c r="G1" s="288"/>
      <c r="H1" s="288"/>
      <c r="I1" s="288"/>
      <c r="J1" s="288"/>
      <c r="K1" s="288"/>
      <c r="L1" s="288"/>
      <c r="M1" s="97" t="s">
        <v>81</v>
      </c>
      <c r="N1" s="288"/>
      <c r="O1" s="288"/>
      <c r="P1" s="288"/>
    </row>
    <row r="2" spans="2:16" x14ac:dyDescent="0.5">
      <c r="B2" s="24" t="s">
        <v>493</v>
      </c>
      <c r="C2" s="36">
        <f>Assessment_DataCollection!A214</f>
        <v>2.2999999999999998</v>
      </c>
      <c r="D2" s="66" t="s">
        <v>901</v>
      </c>
      <c r="E2" s="288"/>
      <c r="F2" s="288"/>
      <c r="G2" s="288"/>
      <c r="H2" s="288"/>
      <c r="I2" s="288"/>
      <c r="J2" s="288"/>
      <c r="K2" s="288"/>
      <c r="L2" s="288"/>
      <c r="M2" s="288"/>
      <c r="N2" s="288"/>
      <c r="O2" s="288"/>
      <c r="P2" s="288"/>
    </row>
    <row r="6" spans="2:16" ht="86.7" thickBot="1" x14ac:dyDescent="0.55000000000000004">
      <c r="B6" s="26" t="s">
        <v>495</v>
      </c>
      <c r="C6" s="26"/>
      <c r="D6" s="50" t="s">
        <v>496</v>
      </c>
      <c r="E6" s="47" t="s">
        <v>497</v>
      </c>
      <c r="F6" s="47" t="s">
        <v>498</v>
      </c>
      <c r="G6" s="47" t="s">
        <v>499</v>
      </c>
      <c r="H6" s="47" t="s">
        <v>500</v>
      </c>
      <c r="I6" s="48" t="s">
        <v>501</v>
      </c>
      <c r="J6" s="288"/>
      <c r="K6" s="288"/>
      <c r="L6" s="288"/>
      <c r="M6" s="288"/>
      <c r="N6" s="288"/>
      <c r="O6" s="288"/>
      <c r="P6" s="288"/>
    </row>
    <row r="7" spans="2:16" ht="57.7" thickTop="1" x14ac:dyDescent="0.5">
      <c r="B7" s="23" t="s">
        <v>501</v>
      </c>
      <c r="C7" s="27" t="s">
        <v>502</v>
      </c>
      <c r="D7" s="74" t="s">
        <v>697</v>
      </c>
      <c r="E7" s="12"/>
      <c r="F7" s="12"/>
      <c r="G7" s="12"/>
      <c r="H7" s="12"/>
      <c r="I7" s="12"/>
      <c r="J7" s="288"/>
      <c r="K7" s="288"/>
      <c r="L7" s="293" t="s">
        <v>520</v>
      </c>
      <c r="M7" s="293" t="s">
        <v>521</v>
      </c>
      <c r="N7" s="293" t="s">
        <v>15</v>
      </c>
      <c r="O7" s="293" t="s">
        <v>522</v>
      </c>
      <c r="P7" s="293"/>
    </row>
    <row r="8" spans="2:16" hidden="1" x14ac:dyDescent="0.5">
      <c r="B8" s="22"/>
      <c r="C8" s="21" t="s">
        <v>15</v>
      </c>
      <c r="D8" s="31"/>
      <c r="E8" s="10" t="str">
        <f>IF($B7=E6,1,"")</f>
        <v/>
      </c>
      <c r="F8" s="10" t="str">
        <f>IF($B7=F6,1,"")</f>
        <v/>
      </c>
      <c r="G8" s="10" t="str">
        <f>IF($B7=G6,1,"")</f>
        <v/>
      </c>
      <c r="H8" s="10" t="str">
        <f>IF($B7=H6,1,"")</f>
        <v/>
      </c>
      <c r="I8" s="10">
        <f>IF($B7=I6,1,"")</f>
        <v>1</v>
      </c>
      <c r="J8" s="288"/>
      <c r="K8" s="288"/>
      <c r="L8" s="293" t="s">
        <v>503</v>
      </c>
      <c r="M8" s="293" t="s">
        <v>504</v>
      </c>
      <c r="N8" s="293" t="s">
        <v>15</v>
      </c>
      <c r="O8" s="293"/>
      <c r="P8" s="293"/>
    </row>
    <row r="9" spans="2:16" ht="43" x14ac:dyDescent="0.5">
      <c r="B9" s="22" t="s">
        <v>501</v>
      </c>
      <c r="C9" s="27" t="s">
        <v>502</v>
      </c>
      <c r="D9" s="75" t="s">
        <v>902</v>
      </c>
      <c r="E9" s="10"/>
      <c r="F9" s="10"/>
      <c r="G9" s="10"/>
      <c r="H9" s="10"/>
      <c r="I9" s="10"/>
      <c r="J9" s="288"/>
      <c r="K9" s="288"/>
      <c r="L9" s="293"/>
      <c r="M9" s="293"/>
      <c r="N9" s="293" t="s">
        <v>15</v>
      </c>
      <c r="O9" s="293"/>
      <c r="P9" s="293"/>
    </row>
    <row r="10" spans="2:16" hidden="1" x14ac:dyDescent="0.5">
      <c r="B10" s="22"/>
      <c r="C10" s="21" t="s">
        <v>15</v>
      </c>
      <c r="D10" s="31"/>
      <c r="E10" s="10" t="str">
        <f>IF($B9=E6,1,"")</f>
        <v/>
      </c>
      <c r="F10" s="10" t="str">
        <f>IF($B9=F6,1,"")</f>
        <v/>
      </c>
      <c r="G10" s="10" t="str">
        <f>IF($B9=G6,1,"")</f>
        <v/>
      </c>
      <c r="H10" s="10" t="str">
        <f>IF($B9=H6,1,"")</f>
        <v/>
      </c>
      <c r="I10" s="10">
        <f>IF($B9=I6,1,"")</f>
        <v>1</v>
      </c>
      <c r="J10" s="288"/>
      <c r="K10" s="288"/>
      <c r="L10" s="293"/>
      <c r="M10" s="293"/>
      <c r="N10" s="293"/>
      <c r="O10" s="293"/>
      <c r="P10" s="293"/>
    </row>
    <row r="11" spans="2:16" ht="43" x14ac:dyDescent="0.5">
      <c r="B11" s="22" t="s">
        <v>500</v>
      </c>
      <c r="C11" s="27" t="s">
        <v>502</v>
      </c>
      <c r="D11" s="75" t="s">
        <v>903</v>
      </c>
      <c r="E11" s="10"/>
      <c r="F11" s="10"/>
      <c r="G11" s="10"/>
      <c r="H11" s="10"/>
      <c r="I11" s="10"/>
      <c r="J11" s="288"/>
      <c r="K11" s="288"/>
      <c r="L11" s="293"/>
      <c r="M11" s="293" t="s">
        <v>523</v>
      </c>
      <c r="N11" s="293"/>
      <c r="O11" s="293"/>
      <c r="P11" s="293"/>
    </row>
    <row r="12" spans="2:16" hidden="1" x14ac:dyDescent="0.5">
      <c r="B12" s="22"/>
      <c r="C12" s="21" t="s">
        <v>15</v>
      </c>
      <c r="D12" s="31"/>
      <c r="E12" s="10" t="str">
        <f>IF($B11=E6,1,"")</f>
        <v/>
      </c>
      <c r="F12" s="10" t="str">
        <f>IF($B11=F6,1,"")</f>
        <v/>
      </c>
      <c r="G12" s="10" t="str">
        <f>IF($B11=G6,1,"")</f>
        <v/>
      </c>
      <c r="H12" s="10">
        <f>IF($B11=H6,1,"")</f>
        <v>1</v>
      </c>
      <c r="I12" s="10" t="str">
        <f>IF($B11=I6,1,"")</f>
        <v/>
      </c>
      <c r="J12" s="288"/>
      <c r="K12" s="288"/>
      <c r="L12" s="288"/>
      <c r="M12" s="288"/>
      <c r="N12" s="288"/>
      <c r="O12" s="288"/>
      <c r="P12" s="288"/>
    </row>
    <row r="13" spans="2:16" ht="71.7" x14ac:dyDescent="0.5">
      <c r="B13" s="22" t="s">
        <v>501</v>
      </c>
      <c r="C13" s="27" t="s">
        <v>502</v>
      </c>
      <c r="D13" s="75" t="str">
        <f>Assessment_DataCollection!B224</f>
        <v>2.3.4 States shall require training vehicles for driver education behind-the-wheel and driving range instruction that meets State standards for the safety of students and instructors</v>
      </c>
      <c r="E13" s="10"/>
      <c r="F13" s="10"/>
      <c r="G13" s="10"/>
      <c r="H13" s="10"/>
      <c r="I13" s="10"/>
      <c r="J13" s="288"/>
      <c r="K13" s="288"/>
      <c r="L13" s="288"/>
      <c r="M13" s="288"/>
      <c r="N13" s="288"/>
      <c r="O13" s="288"/>
      <c r="P13" s="288"/>
    </row>
    <row r="14" spans="2:16" hidden="1" x14ac:dyDescent="0.5">
      <c r="B14" s="22"/>
      <c r="C14" s="21" t="s">
        <v>15</v>
      </c>
      <c r="D14" s="31"/>
      <c r="E14" s="10" t="str">
        <f>IF($B13=E6,1,"")</f>
        <v/>
      </c>
      <c r="F14" s="10" t="str">
        <f>IF($B13=F6,1,"")</f>
        <v/>
      </c>
      <c r="G14" s="10" t="str">
        <f>IF($B13=G6,1,"")</f>
        <v/>
      </c>
      <c r="H14" s="10" t="str">
        <f>IF($B13=H6,1,"")</f>
        <v/>
      </c>
      <c r="I14" s="10">
        <f>IF($B13=I6,1,"")</f>
        <v>1</v>
      </c>
      <c r="J14" s="288"/>
      <c r="K14" s="288"/>
      <c r="L14" s="288"/>
      <c r="M14" s="288"/>
      <c r="N14" s="288"/>
      <c r="O14" s="288"/>
      <c r="P14" s="288"/>
    </row>
    <row r="15" spans="2:16" ht="114.7" x14ac:dyDescent="0.5">
      <c r="B15" s="22" t="s">
        <v>497</v>
      </c>
      <c r="C15" s="27" t="s">
        <v>502</v>
      </c>
      <c r="D15" s="75"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E15" s="10"/>
      <c r="F15" s="10"/>
      <c r="G15" s="10"/>
      <c r="H15" s="10"/>
      <c r="I15" s="10"/>
      <c r="J15" s="288"/>
      <c r="K15" s="288"/>
      <c r="L15" s="288"/>
      <c r="M15" s="288"/>
      <c r="N15" s="288"/>
      <c r="O15" s="288"/>
      <c r="P15" s="288"/>
    </row>
    <row r="16" spans="2:16" hidden="1" x14ac:dyDescent="0.5">
      <c r="B16" s="22"/>
      <c r="C16" s="21" t="s">
        <v>15</v>
      </c>
      <c r="D16" s="31"/>
      <c r="E16" s="10">
        <f>IF($B15=E6,1,"")</f>
        <v>1</v>
      </c>
      <c r="F16" s="10" t="str">
        <f>IF($B15=F6,1,"")</f>
        <v/>
      </c>
      <c r="G16" s="10" t="str">
        <f>IF($B15=G6,1,"")</f>
        <v/>
      </c>
      <c r="H16" s="10" t="str">
        <f>IF($B15=H6,1,"")</f>
        <v/>
      </c>
      <c r="I16" s="10" t="str">
        <f>IF($B15=I6,1,"")</f>
        <v/>
      </c>
      <c r="J16" s="288"/>
      <c r="K16" s="288"/>
      <c r="L16" s="288"/>
      <c r="M16" s="288"/>
      <c r="N16" s="288"/>
      <c r="O16" s="288"/>
      <c r="P16" s="288"/>
    </row>
    <row r="17" spans="1:11" ht="29" thickBot="1" x14ac:dyDescent="0.55000000000000004">
      <c r="A17" s="288"/>
      <c r="B17" s="35" t="s">
        <v>498</v>
      </c>
      <c r="C17" s="28" t="s">
        <v>502</v>
      </c>
      <c r="D17" s="73" t="str">
        <f>Assessment_DataCollection!B263</f>
        <v>2.3.6 Do you allow computer-based independent student learning?</v>
      </c>
      <c r="E17" s="11"/>
      <c r="F17" s="11"/>
      <c r="G17" s="11"/>
      <c r="H17" s="11"/>
      <c r="I17" s="11"/>
      <c r="J17" s="288"/>
      <c r="K17" s="288"/>
    </row>
    <row r="18" spans="1:11" ht="14.7" hidden="1" thickTop="1" x14ac:dyDescent="0.5">
      <c r="A18" s="288"/>
      <c r="B18" s="9"/>
      <c r="C18" s="288"/>
      <c r="E18" s="288" t="str">
        <f>IF($B17=E6,1,"")</f>
        <v/>
      </c>
      <c r="F18" s="288">
        <f>IF($B17=F6,1,"")</f>
        <v>1</v>
      </c>
      <c r="G18" s="288" t="str">
        <f>IF($B17=G6,1,"")</f>
        <v/>
      </c>
      <c r="H18" s="288" t="str">
        <f>IF($B17=H6,1,"")</f>
        <v/>
      </c>
      <c r="I18" s="288" t="str">
        <f>IF($B17=I6,1,"")</f>
        <v/>
      </c>
      <c r="J18" s="288"/>
      <c r="K18" s="288"/>
    </row>
    <row r="19" spans="1:11" ht="14.7" thickTop="1" x14ac:dyDescent="0.5">
      <c r="A19" s="288"/>
      <c r="B19" s="288" t="s">
        <v>15</v>
      </c>
      <c r="C19" s="288"/>
      <c r="D19" s="33" t="s">
        <v>505</v>
      </c>
      <c r="E19" s="24">
        <f>SUM(E7:E18)</f>
        <v>1</v>
      </c>
      <c r="F19" s="24">
        <f>SUM(F7:F18)</f>
        <v>1</v>
      </c>
      <c r="G19" s="24">
        <f>SUM(G7:G18)</f>
        <v>0</v>
      </c>
      <c r="H19" s="24">
        <f>SUM(H7:H18)</f>
        <v>1</v>
      </c>
      <c r="I19" s="24">
        <f>SUM(I7:I18)</f>
        <v>3</v>
      </c>
      <c r="J19" s="288"/>
      <c r="K19" s="288"/>
    </row>
    <row r="21" spans="1:11" ht="14.7" thickBot="1" x14ac:dyDescent="0.55000000000000004">
      <c r="A21" s="288"/>
      <c r="B21" s="288"/>
      <c r="C21" s="288"/>
      <c r="E21" s="288"/>
      <c r="F21" s="288"/>
      <c r="G21" s="288"/>
      <c r="H21" s="288"/>
      <c r="I21" s="288"/>
      <c r="J21" s="288"/>
      <c r="K21" s="288"/>
    </row>
    <row r="22" spans="1:11" ht="43.35" thickBot="1" x14ac:dyDescent="0.55000000000000004">
      <c r="A22" s="288"/>
      <c r="B22" s="289" t="s">
        <v>506</v>
      </c>
      <c r="C22" s="290"/>
      <c r="D22" s="290"/>
      <c r="E22" s="290"/>
      <c r="F22" s="290"/>
      <c r="G22" s="290"/>
      <c r="H22" s="290"/>
      <c r="I22" s="290"/>
      <c r="J22" s="175" t="s">
        <v>507</v>
      </c>
      <c r="K22" s="176" t="s">
        <v>508</v>
      </c>
    </row>
    <row r="23" spans="1:11" ht="14.5" customHeight="1" x14ac:dyDescent="0.5">
      <c r="A23" s="288">
        <f>J23</f>
        <v>0</v>
      </c>
      <c r="B23" s="368"/>
      <c r="C23" s="369"/>
      <c r="D23" s="369"/>
      <c r="E23" s="369"/>
      <c r="F23" s="369"/>
      <c r="G23" s="369"/>
      <c r="H23" s="369"/>
      <c r="I23" s="370"/>
      <c r="J23" s="10"/>
      <c r="K23" s="10"/>
    </row>
    <row r="24" spans="1:11" x14ac:dyDescent="0.5">
      <c r="A24" s="288">
        <f t="shared" ref="A24:A32" si="0">J24</f>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x14ac:dyDescent="0.5">
      <c r="A26" s="288">
        <f t="shared" si="0"/>
        <v>0</v>
      </c>
      <c r="B26" s="371"/>
      <c r="C26" s="372"/>
      <c r="D26" s="372"/>
      <c r="E26" s="372"/>
      <c r="F26" s="372"/>
      <c r="G26" s="372"/>
      <c r="H26" s="372"/>
      <c r="I26" s="372"/>
      <c r="J26" s="10"/>
      <c r="K26" s="10"/>
    </row>
    <row r="27" spans="1:11" x14ac:dyDescent="0.5">
      <c r="A27" s="288">
        <f t="shared" si="0"/>
        <v>0</v>
      </c>
      <c r="B27" s="371"/>
      <c r="C27" s="372"/>
      <c r="D27" s="372"/>
      <c r="E27" s="372"/>
      <c r="F27" s="372"/>
      <c r="G27" s="372"/>
      <c r="H27" s="372"/>
      <c r="I27" s="372"/>
      <c r="J27" s="10"/>
      <c r="K27" s="10"/>
    </row>
    <row r="28" spans="1:11" x14ac:dyDescent="0.5">
      <c r="A28" s="288">
        <f t="shared" si="0"/>
        <v>0</v>
      </c>
      <c r="B28" s="371"/>
      <c r="C28" s="372"/>
      <c r="D28" s="372"/>
      <c r="E28" s="372"/>
      <c r="F28" s="372"/>
      <c r="G28" s="372"/>
      <c r="H28" s="372"/>
      <c r="I28" s="372"/>
      <c r="J28" s="10"/>
      <c r="K28" s="10"/>
    </row>
    <row r="29" spans="1:11" x14ac:dyDescent="0.5">
      <c r="A29" s="288">
        <f t="shared" si="0"/>
        <v>0</v>
      </c>
      <c r="B29" s="371"/>
      <c r="C29" s="372"/>
      <c r="D29" s="372"/>
      <c r="E29" s="372"/>
      <c r="F29" s="372"/>
      <c r="G29" s="372"/>
      <c r="H29" s="372"/>
      <c r="I29" s="372"/>
      <c r="J29" s="10"/>
      <c r="K29" s="10"/>
    </row>
    <row r="30" spans="1:11" x14ac:dyDescent="0.5">
      <c r="A30" s="288">
        <f t="shared" si="0"/>
        <v>0</v>
      </c>
      <c r="B30" s="371"/>
      <c r="C30" s="372"/>
      <c r="D30" s="372"/>
      <c r="E30" s="372"/>
      <c r="F30" s="372"/>
      <c r="G30" s="372"/>
      <c r="H30" s="372"/>
      <c r="I30" s="372"/>
      <c r="J30" s="10"/>
      <c r="K30" s="10"/>
    </row>
    <row r="31" spans="1:11" x14ac:dyDescent="0.5">
      <c r="A31" s="288">
        <f t="shared" si="0"/>
        <v>0</v>
      </c>
      <c r="B31" s="371"/>
      <c r="C31" s="372"/>
      <c r="D31" s="372"/>
      <c r="E31" s="372"/>
      <c r="F31" s="372"/>
      <c r="G31" s="372"/>
      <c r="H31" s="372"/>
      <c r="I31" s="372"/>
      <c r="J31" s="10"/>
      <c r="K31" s="10"/>
    </row>
    <row r="32" spans="1:11" ht="14.7" thickBot="1" x14ac:dyDescent="0.55000000000000004">
      <c r="A32" s="288">
        <f t="shared" si="0"/>
        <v>0</v>
      </c>
      <c r="B32" s="374"/>
      <c r="C32" s="375"/>
      <c r="D32" s="375"/>
      <c r="E32" s="375"/>
      <c r="F32" s="375"/>
      <c r="G32" s="375"/>
      <c r="H32" s="375"/>
      <c r="I32" s="375"/>
      <c r="J32" s="10"/>
      <c r="K32" s="10"/>
    </row>
    <row r="33" spans="1:11" x14ac:dyDescent="0.5">
      <c r="A33" s="288"/>
      <c r="B33" s="288"/>
      <c r="C33" s="288"/>
      <c r="D33" s="288"/>
      <c r="E33" s="288"/>
      <c r="F33" s="288"/>
      <c r="G33" s="288"/>
      <c r="H33" s="288"/>
      <c r="I33" s="288"/>
      <c r="J33" s="288"/>
      <c r="K33" s="288"/>
    </row>
    <row r="34" spans="1:11" ht="14.7" thickBot="1" x14ac:dyDescent="0.55000000000000004">
      <c r="A34" s="288"/>
      <c r="B34" s="288"/>
      <c r="C34" s="288"/>
      <c r="D34" s="288"/>
      <c r="E34" s="288"/>
      <c r="F34" s="288"/>
      <c r="G34" s="288"/>
      <c r="H34" s="288"/>
      <c r="I34" s="288"/>
      <c r="J34" s="288"/>
      <c r="K34" s="288"/>
    </row>
    <row r="35" spans="1:11" ht="43.35" thickBot="1" x14ac:dyDescent="0.55000000000000004">
      <c r="A35" s="288"/>
      <c r="B35" s="177" t="s">
        <v>510</v>
      </c>
      <c r="C35" s="290"/>
      <c r="D35" s="290"/>
      <c r="E35" s="290"/>
      <c r="F35" s="290"/>
      <c r="G35" s="290"/>
      <c r="H35" s="290"/>
      <c r="I35" s="290"/>
      <c r="J35" s="175" t="s">
        <v>507</v>
      </c>
      <c r="K35" s="176" t="s">
        <v>508</v>
      </c>
    </row>
    <row r="36" spans="1:11" ht="14.5" customHeight="1" x14ac:dyDescent="0.5">
      <c r="A36" s="288">
        <f>J36</f>
        <v>0</v>
      </c>
      <c r="B36" s="368" t="s">
        <v>904</v>
      </c>
      <c r="C36" s="369"/>
      <c r="D36" s="369"/>
      <c r="E36" s="369"/>
      <c r="F36" s="369"/>
      <c r="G36" s="369"/>
      <c r="H36" s="369"/>
      <c r="I36" s="370"/>
      <c r="J36" s="10"/>
      <c r="K36" s="10"/>
    </row>
    <row r="37" spans="1:11" x14ac:dyDescent="0.5">
      <c r="A37" s="288">
        <f t="shared" ref="A37:A45" si="1">J37</f>
        <v>0</v>
      </c>
      <c r="B37" s="371" t="s">
        <v>905</v>
      </c>
      <c r="C37" s="372"/>
      <c r="D37" s="372"/>
      <c r="E37" s="372"/>
      <c r="F37" s="372"/>
      <c r="G37" s="372"/>
      <c r="H37" s="372"/>
      <c r="I37" s="372"/>
      <c r="J37" s="10"/>
      <c r="K37" s="10"/>
    </row>
    <row r="38" spans="1:11" x14ac:dyDescent="0.5">
      <c r="A38" s="288">
        <f t="shared" si="1"/>
        <v>0</v>
      </c>
      <c r="B38" s="371" t="s">
        <v>2160</v>
      </c>
      <c r="C38" s="372"/>
      <c r="D38" s="372"/>
      <c r="E38" s="372"/>
      <c r="F38" s="372"/>
      <c r="G38" s="372"/>
      <c r="H38" s="372"/>
      <c r="I38" s="372"/>
      <c r="J38" s="10"/>
      <c r="K38" s="10"/>
    </row>
    <row r="39" spans="1:11" x14ac:dyDescent="0.5">
      <c r="A39" s="288">
        <f t="shared" si="1"/>
        <v>0</v>
      </c>
      <c r="B39" s="371" t="s">
        <v>2161</v>
      </c>
      <c r="C39" s="372"/>
      <c r="D39" s="372"/>
      <c r="E39" s="372"/>
      <c r="F39" s="372"/>
      <c r="G39" s="372"/>
      <c r="H39" s="372"/>
      <c r="I39" s="372"/>
      <c r="J39" s="10"/>
      <c r="K39" s="10"/>
    </row>
    <row r="40" spans="1:11" x14ac:dyDescent="0.5">
      <c r="A40" s="288">
        <f t="shared" si="1"/>
        <v>0</v>
      </c>
      <c r="B40" s="371"/>
      <c r="C40" s="372"/>
      <c r="D40" s="372"/>
      <c r="E40" s="372"/>
      <c r="F40" s="372"/>
      <c r="G40" s="372"/>
      <c r="H40" s="372"/>
      <c r="I40" s="372"/>
      <c r="J40" s="10"/>
      <c r="K40" s="10"/>
    </row>
    <row r="41" spans="1:11" x14ac:dyDescent="0.5">
      <c r="A41" s="288">
        <f t="shared" si="1"/>
        <v>0</v>
      </c>
      <c r="B41" s="371"/>
      <c r="C41" s="372"/>
      <c r="D41" s="372"/>
      <c r="E41" s="372"/>
      <c r="F41" s="372"/>
      <c r="G41" s="372"/>
      <c r="H41" s="372"/>
      <c r="I41" s="372"/>
      <c r="J41" s="10"/>
      <c r="K41" s="10"/>
    </row>
    <row r="42" spans="1:11" x14ac:dyDescent="0.5">
      <c r="A42" s="288">
        <f t="shared" si="1"/>
        <v>0</v>
      </c>
      <c r="B42" s="371"/>
      <c r="C42" s="372"/>
      <c r="D42" s="372"/>
      <c r="E42" s="372"/>
      <c r="F42" s="372"/>
      <c r="G42" s="372"/>
      <c r="H42" s="372"/>
      <c r="I42" s="372"/>
      <c r="J42" s="10"/>
      <c r="K42" s="10"/>
    </row>
    <row r="43" spans="1:11" x14ac:dyDescent="0.5">
      <c r="A43" s="288">
        <f t="shared" si="1"/>
        <v>0</v>
      </c>
      <c r="B43" s="371"/>
      <c r="C43" s="372"/>
      <c r="D43" s="372"/>
      <c r="E43" s="372"/>
      <c r="F43" s="372"/>
      <c r="G43" s="372"/>
      <c r="H43" s="372"/>
      <c r="I43" s="372"/>
      <c r="J43" s="10"/>
      <c r="K43" s="10"/>
    </row>
    <row r="44" spans="1:11" x14ac:dyDescent="0.5">
      <c r="A44" s="288">
        <f t="shared" si="1"/>
        <v>0</v>
      </c>
      <c r="B44" s="371"/>
      <c r="C44" s="372"/>
      <c r="D44" s="372"/>
      <c r="E44" s="372"/>
      <c r="F44" s="372"/>
      <c r="G44" s="372"/>
      <c r="H44" s="372"/>
      <c r="I44" s="372"/>
      <c r="J44" s="10"/>
      <c r="K44" s="10"/>
    </row>
    <row r="45" spans="1:11" ht="14.7" thickBot="1" x14ac:dyDescent="0.55000000000000004">
      <c r="A45" s="288">
        <f t="shared" si="1"/>
        <v>0</v>
      </c>
      <c r="B45" s="374"/>
      <c r="C45" s="375"/>
      <c r="D45" s="375"/>
      <c r="E45" s="375"/>
      <c r="F45" s="375"/>
      <c r="G45" s="375"/>
      <c r="H45" s="375"/>
      <c r="I45" s="375"/>
      <c r="J45" s="10"/>
      <c r="K45" s="10"/>
    </row>
    <row r="46" spans="1:11" x14ac:dyDescent="0.5">
      <c r="A46" s="288"/>
      <c r="B46" s="288"/>
      <c r="C46" s="288"/>
      <c r="D46" s="288"/>
      <c r="E46" s="288"/>
      <c r="F46" s="288"/>
      <c r="G46" s="288"/>
      <c r="H46" s="288"/>
      <c r="I46" s="288"/>
      <c r="J46" s="288"/>
      <c r="K46" s="288"/>
    </row>
    <row r="47" spans="1:11" ht="14.7" thickBot="1" x14ac:dyDescent="0.55000000000000004">
      <c r="A47" s="288"/>
      <c r="B47" s="288"/>
      <c r="C47" s="288"/>
      <c r="D47" s="288"/>
      <c r="E47" s="288"/>
      <c r="F47" s="288"/>
      <c r="G47" s="288"/>
      <c r="H47" s="288"/>
      <c r="I47" s="288"/>
      <c r="J47" s="288"/>
      <c r="K47" s="288"/>
    </row>
    <row r="48" spans="1:11" ht="43.35" thickBot="1" x14ac:dyDescent="0.55000000000000004">
      <c r="A48" s="288"/>
      <c r="B48" s="177" t="s">
        <v>515</v>
      </c>
      <c r="C48" s="80"/>
      <c r="D48" s="80"/>
      <c r="E48" s="80"/>
      <c r="F48" s="80"/>
      <c r="G48" s="80"/>
      <c r="H48" s="80"/>
      <c r="I48" s="80"/>
      <c r="J48" s="78" t="s">
        <v>507</v>
      </c>
      <c r="K48" s="79" t="s">
        <v>508</v>
      </c>
    </row>
    <row r="49" spans="1:11" ht="60.75" customHeight="1" thickBot="1" x14ac:dyDescent="0.55000000000000004">
      <c r="A49" s="288">
        <f>J49</f>
        <v>0</v>
      </c>
      <c r="B49" s="368" t="s">
        <v>906</v>
      </c>
      <c r="C49" s="369"/>
      <c r="D49" s="369"/>
      <c r="E49" s="369"/>
      <c r="F49" s="369"/>
      <c r="G49" s="369"/>
      <c r="H49" s="369"/>
      <c r="I49" s="370"/>
      <c r="J49" s="10"/>
      <c r="K49" s="10"/>
    </row>
    <row r="50" spans="1:11" ht="45" customHeight="1" thickBot="1" x14ac:dyDescent="0.55000000000000004">
      <c r="A50" s="288">
        <f t="shared" ref="A50:A58" si="2">J50</f>
        <v>0</v>
      </c>
      <c r="B50" s="368" t="s">
        <v>2163</v>
      </c>
      <c r="C50" s="369"/>
      <c r="D50" s="369"/>
      <c r="E50" s="369"/>
      <c r="F50" s="369"/>
      <c r="G50" s="369"/>
      <c r="H50" s="369"/>
      <c r="I50" s="370"/>
      <c r="J50" s="10"/>
      <c r="K50" s="10"/>
    </row>
    <row r="51" spans="1:11" ht="45" customHeight="1" thickBot="1" x14ac:dyDescent="0.55000000000000004">
      <c r="A51" s="288">
        <f t="shared" si="2"/>
        <v>0</v>
      </c>
      <c r="B51" s="368" t="s">
        <v>907</v>
      </c>
      <c r="C51" s="369"/>
      <c r="D51" s="369"/>
      <c r="E51" s="369"/>
      <c r="F51" s="369"/>
      <c r="G51" s="369"/>
      <c r="H51" s="369"/>
      <c r="I51" s="370"/>
      <c r="J51" s="10"/>
      <c r="K51" s="10"/>
    </row>
    <row r="52" spans="1:11" ht="65.5" customHeight="1" x14ac:dyDescent="0.5">
      <c r="A52" s="288">
        <f t="shared" si="2"/>
        <v>0</v>
      </c>
      <c r="B52" s="368" t="s">
        <v>908</v>
      </c>
      <c r="C52" s="369"/>
      <c r="D52" s="369"/>
      <c r="E52" s="369"/>
      <c r="F52" s="369"/>
      <c r="G52" s="369"/>
      <c r="H52" s="369"/>
      <c r="I52" s="370"/>
      <c r="J52" s="10"/>
      <c r="K52" s="10"/>
    </row>
    <row r="53" spans="1:11" x14ac:dyDescent="0.5">
      <c r="A53" s="288">
        <f t="shared" si="2"/>
        <v>0</v>
      </c>
      <c r="B53" s="371"/>
      <c r="C53" s="372"/>
      <c r="D53" s="372"/>
      <c r="E53" s="372"/>
      <c r="F53" s="372"/>
      <c r="G53" s="372"/>
      <c r="H53" s="372"/>
      <c r="I53" s="372"/>
      <c r="J53" s="10"/>
      <c r="K53" s="10"/>
    </row>
    <row r="54" spans="1:11" x14ac:dyDescent="0.5">
      <c r="A54" s="288">
        <f t="shared" si="2"/>
        <v>0</v>
      </c>
      <c r="B54" s="371"/>
      <c r="C54" s="372"/>
      <c r="D54" s="372"/>
      <c r="E54" s="372"/>
      <c r="F54" s="372"/>
      <c r="G54" s="372"/>
      <c r="H54" s="372"/>
      <c r="I54" s="372"/>
      <c r="J54" s="10"/>
      <c r="K54" s="10"/>
    </row>
    <row r="55" spans="1:11" x14ac:dyDescent="0.5">
      <c r="A55" s="288">
        <f t="shared" si="2"/>
        <v>0</v>
      </c>
      <c r="B55" s="371"/>
      <c r="C55" s="372"/>
      <c r="D55" s="372"/>
      <c r="E55" s="372"/>
      <c r="F55" s="372"/>
      <c r="G55" s="372"/>
      <c r="H55" s="372"/>
      <c r="I55" s="372"/>
      <c r="J55" s="10"/>
      <c r="K55" s="10"/>
    </row>
    <row r="56" spans="1:11" x14ac:dyDescent="0.5">
      <c r="A56" s="288">
        <f t="shared" si="2"/>
        <v>0</v>
      </c>
      <c r="B56" s="371"/>
      <c r="C56" s="372"/>
      <c r="D56" s="372"/>
      <c r="E56" s="372"/>
      <c r="F56" s="372"/>
      <c r="G56" s="372"/>
      <c r="H56" s="372"/>
      <c r="I56" s="372"/>
      <c r="J56" s="10"/>
      <c r="K56" s="10"/>
    </row>
    <row r="57" spans="1:11" x14ac:dyDescent="0.5">
      <c r="A57" s="288">
        <f t="shared" si="2"/>
        <v>0</v>
      </c>
      <c r="B57" s="371"/>
      <c r="C57" s="372"/>
      <c r="D57" s="372"/>
      <c r="E57" s="372"/>
      <c r="F57" s="372"/>
      <c r="G57" s="372"/>
      <c r="H57" s="372"/>
      <c r="I57" s="372"/>
      <c r="J57" s="10"/>
      <c r="K57" s="10"/>
    </row>
    <row r="58" spans="1:11" ht="14.7" thickBot="1" x14ac:dyDescent="0.55000000000000004">
      <c r="A58" s="288">
        <f t="shared" si="2"/>
        <v>0</v>
      </c>
      <c r="B58" s="374"/>
      <c r="C58" s="375"/>
      <c r="D58" s="375"/>
      <c r="E58" s="375"/>
      <c r="F58" s="375"/>
      <c r="G58" s="375"/>
      <c r="H58" s="375"/>
      <c r="I58" s="375"/>
      <c r="J58" s="10"/>
      <c r="K58" s="10"/>
    </row>
    <row r="59" spans="1:11" x14ac:dyDescent="0.5">
      <c r="A59" s="288"/>
      <c r="B59" s="288"/>
      <c r="C59" s="288"/>
      <c r="D59" s="288"/>
      <c r="E59" s="288"/>
      <c r="F59" s="288"/>
      <c r="G59" s="288"/>
      <c r="H59" s="288"/>
      <c r="I59" s="288"/>
      <c r="J59" s="288"/>
      <c r="K59" s="288"/>
    </row>
  </sheetData>
  <mergeCells count="30">
    <mergeCell ref="B28:I28"/>
    <mergeCell ref="B23:I23"/>
    <mergeCell ref="B24:I24"/>
    <mergeCell ref="B25:I25"/>
    <mergeCell ref="B26:I26"/>
    <mergeCell ref="B27:I27"/>
    <mergeCell ref="B43:I43"/>
    <mergeCell ref="B29:I29"/>
    <mergeCell ref="B30:I30"/>
    <mergeCell ref="B31:I31"/>
    <mergeCell ref="B32:I32"/>
    <mergeCell ref="B36:I36"/>
    <mergeCell ref="B37:I37"/>
    <mergeCell ref="B38:I38"/>
    <mergeCell ref="B39:I39"/>
    <mergeCell ref="B40:I40"/>
    <mergeCell ref="B41:I41"/>
    <mergeCell ref="B42:I42"/>
    <mergeCell ref="B58:I58"/>
    <mergeCell ref="B44:I44"/>
    <mergeCell ref="B45:I45"/>
    <mergeCell ref="B49:I49"/>
    <mergeCell ref="B50:I50"/>
    <mergeCell ref="B51:I51"/>
    <mergeCell ref="B53:I53"/>
    <mergeCell ref="B54:I54"/>
    <mergeCell ref="B55:I55"/>
    <mergeCell ref="B56:I56"/>
    <mergeCell ref="B57:I57"/>
    <mergeCell ref="B52:I52"/>
  </mergeCells>
  <conditionalFormatting sqref="E13:E15 E7:I7 E9:I9 E11:I11 F13:I13 F15:I15 E17:I17 E19:I19">
    <cfRule type="expression" dxfId="625" priority="3" stopIfTrue="1">
      <formula>IF(SUM(E8:I8)=1,1,0)</formula>
    </cfRule>
  </conditionalFormatting>
  <conditionalFormatting sqref="M1">
    <cfRule type="containsText" dxfId="624" priority="1" operator="containsText" text="n/a">
      <formula>NOT(ISERROR(SEARCH("n/a",M1)))</formula>
    </cfRule>
    <cfRule type="containsText" dxfId="623" priority="2" operator="containsText" text="no">
      <formula>NOT(ISERROR(SEARCH("no",M1)))</formula>
    </cfRule>
  </conditionalFormatting>
  <dataValidations count="3">
    <dataValidation type="list" allowBlank="1" showInputMessage="1" showErrorMessage="1" sqref="B10 B16 B14 B12" xr:uid="{00000000-0002-0000-0D00-000000000000}">
      <formula1>$D$6:$J$6</formula1>
    </dataValidation>
    <dataValidation allowBlank="1" showInputMessage="1" showErrorMessage="1" prompt="Select the cell to the left to access full dropdown list" sqref="C7 C17 C15 C13 C11 C9" xr:uid="{00000000-0002-0000-0D00-000001000000}"/>
    <dataValidation type="list" allowBlank="1" showInputMessage="1" showErrorMessage="1" sqref="B7 B17 B15 B13 B11 B9" xr:uid="{00000000-0002-0000-0D00-000002000000}">
      <formula1>$E$6:$J$6</formula1>
    </dataValidation>
  </dataValidations>
  <hyperlinks>
    <hyperlink ref="D7" location="'S2'!G88" display="2.3.1 States shall limit the number of students per class based on State student/teacher ratios for the classroom phase of driver education" xr:uid="{00000000-0004-0000-0D00-000000000000}"/>
    <hyperlink ref="D9" location="'S2'!G91" display="2.3.2 States shall require providers to make available seating and writing space for each student" xr:uid="{00000000-0004-0000-0D00-000001000000}"/>
    <hyperlink ref="D11" location="'S2'!G94" display="2.3.3 States shall stipulate that an instructor can only teach one classroom at a time" xr:uid="{00000000-0004-0000-0D00-000002000000}"/>
    <hyperlink ref="D13" location="'S2'!G97" display="'S2'!G97" xr:uid="{00000000-0004-0000-0D00-000003000000}"/>
    <hyperlink ref="D15" location="'S2'!G120" display="'S2'!G120" xr:uid="{00000000-0004-0000-0D00-000004000000}"/>
    <hyperlink ref="D17" location="'S2'!G136" display="'S2'!G136" xr:uid="{00000000-0004-0000-0D00-000005000000}"/>
    <hyperlink ref="D2" location="'S2'!G87" display="Delivery Methods" xr:uid="{00000000-0004-0000-0D00-000006000000}"/>
    <hyperlink ref="M1" location="TOC!A1" display="Return to Table of Contents" xr:uid="{00000000-0004-0000-0D00-000007000000}"/>
    <hyperlink ref="D1" location="'S2'!G2" display="Education / Training" xr:uid="{0A5C1CBD-4CCA-493B-8824-99EE33D47BE3}"/>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3000000}">
          <x14:formula1>
            <xm:f>Assessment_DataCollection!$V$1:$V$13</xm:f>
          </x14:formula1>
          <xm:sqref>J36:K45 J49:K58 J23:K32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P56"/>
  <sheetViews>
    <sheetView topLeftCell="B34" workbookViewId="0">
      <selection activeCell="M44" sqref="M44"/>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6" x14ac:dyDescent="0.5">
      <c r="B1" s="24" t="str">
        <f>Assessment_DataCollection!A1</f>
        <v>SECTION</v>
      </c>
      <c r="C1" s="288"/>
      <c r="D1" s="340" t="s">
        <v>893</v>
      </c>
      <c r="E1" s="288"/>
      <c r="F1" s="288"/>
      <c r="G1" s="288"/>
      <c r="H1" s="288"/>
      <c r="I1" s="288"/>
      <c r="J1" s="288"/>
      <c r="K1" s="288"/>
      <c r="L1" s="288"/>
      <c r="M1" s="97" t="s">
        <v>81</v>
      </c>
      <c r="N1" s="288"/>
      <c r="O1" s="288"/>
      <c r="P1" s="288"/>
    </row>
    <row r="2" spans="2:16" x14ac:dyDescent="0.5">
      <c r="B2" s="24" t="s">
        <v>493</v>
      </c>
      <c r="C2" s="36">
        <f>Assessment_DataCollection!A279</f>
        <v>2.4</v>
      </c>
      <c r="D2" s="66" t="str">
        <f>Assessment_DataCollection!B279</f>
        <v>Online Delivery Methods</v>
      </c>
      <c r="E2" s="288"/>
      <c r="F2" s="288"/>
      <c r="G2" s="288"/>
      <c r="H2" s="288"/>
      <c r="I2" s="288"/>
      <c r="J2" s="288"/>
      <c r="K2" s="288"/>
      <c r="L2" s="288"/>
      <c r="M2" s="288"/>
      <c r="N2" s="288"/>
      <c r="O2" s="288"/>
      <c r="P2" s="288"/>
    </row>
    <row r="6" spans="2:16" ht="86.7" thickBot="1" x14ac:dyDescent="0.55000000000000004">
      <c r="B6" s="26" t="s">
        <v>495</v>
      </c>
      <c r="C6" s="26"/>
      <c r="D6" s="50" t="s">
        <v>496</v>
      </c>
      <c r="E6" s="47" t="s">
        <v>497</v>
      </c>
      <c r="F6" s="47" t="s">
        <v>498</v>
      </c>
      <c r="G6" s="47" t="s">
        <v>499</v>
      </c>
      <c r="H6" s="47" t="s">
        <v>500</v>
      </c>
      <c r="I6" s="48" t="s">
        <v>501</v>
      </c>
      <c r="J6" s="288"/>
      <c r="K6" s="288"/>
      <c r="L6" s="288"/>
      <c r="M6" s="288"/>
      <c r="N6" s="288"/>
      <c r="O6" s="288"/>
      <c r="P6" s="288"/>
    </row>
    <row r="7" spans="2:16" ht="100.7" thickTop="1" x14ac:dyDescent="0.5">
      <c r="B7" s="23" t="s">
        <v>498</v>
      </c>
      <c r="C7" s="27" t="s">
        <v>502</v>
      </c>
      <c r="D7" s="74" t="str">
        <f>Assessment_DataCollection!B282</f>
        <v>2.4.1 States shall establish requirements for the instructional design of online delivery of driver education, if permitted, that establishes how to organize, standardize, communicate and examine the instructional content/curriculum</v>
      </c>
      <c r="E7" s="12"/>
      <c r="F7" s="12"/>
      <c r="G7" s="12"/>
      <c r="H7" s="12"/>
      <c r="I7" s="12"/>
      <c r="J7" s="288"/>
      <c r="K7" s="288"/>
      <c r="L7" s="293" t="s">
        <v>520</v>
      </c>
      <c r="M7" s="293" t="s">
        <v>521</v>
      </c>
      <c r="N7" s="293" t="s">
        <v>15</v>
      </c>
      <c r="O7" s="293" t="s">
        <v>522</v>
      </c>
      <c r="P7" s="293"/>
    </row>
    <row r="8" spans="2:16" hidden="1" x14ac:dyDescent="0.5">
      <c r="B8" s="22"/>
      <c r="C8" s="21" t="s">
        <v>15</v>
      </c>
      <c r="D8" s="31"/>
      <c r="E8" s="10" t="str">
        <f>IF($B7=E6,1,"")</f>
        <v/>
      </c>
      <c r="F8" s="10">
        <f>IF($B7=F6,1,"")</f>
        <v>1</v>
      </c>
      <c r="G8" s="10" t="str">
        <f>IF($B7=G6,1,"")</f>
        <v/>
      </c>
      <c r="H8" s="10" t="str">
        <f>IF($B7=H6,1,"")</f>
        <v/>
      </c>
      <c r="I8" s="10" t="str">
        <f>IF($B7=I6,1,"")</f>
        <v/>
      </c>
      <c r="J8" s="288"/>
      <c r="K8" s="288"/>
      <c r="L8" s="293" t="s">
        <v>503</v>
      </c>
      <c r="M8" s="293" t="s">
        <v>504</v>
      </c>
      <c r="N8" s="293" t="s">
        <v>15</v>
      </c>
      <c r="O8" s="293"/>
      <c r="P8" s="293"/>
    </row>
    <row r="9" spans="2:16" ht="100.35" x14ac:dyDescent="0.5">
      <c r="B9" s="22" t="s">
        <v>497</v>
      </c>
      <c r="C9" s="27" t="s">
        <v>502</v>
      </c>
      <c r="D9" s="75" t="str">
        <f>Assessment_DataCollection!B317</f>
        <v>2.4.2 States shall establish requirements for the structural design of online delivery of driver education, if permitted, that describes how the course will be implemented in order to meet the learning and course requirements</v>
      </c>
      <c r="E9" s="10"/>
      <c r="F9" s="10"/>
      <c r="G9" s="10"/>
      <c r="H9" s="10"/>
      <c r="I9" s="10"/>
      <c r="J9" s="288"/>
      <c r="K9" s="288"/>
      <c r="L9" s="293"/>
      <c r="M9" s="293"/>
      <c r="N9" s="293" t="s">
        <v>15</v>
      </c>
      <c r="O9" s="293"/>
      <c r="P9" s="293"/>
    </row>
    <row r="10" spans="2:16" hidden="1" x14ac:dyDescent="0.5">
      <c r="B10" s="22"/>
      <c r="C10" s="21" t="s">
        <v>15</v>
      </c>
      <c r="D10" s="31"/>
      <c r="E10" s="10">
        <f>IF($B9=E6,1,"")</f>
        <v>1</v>
      </c>
      <c r="F10" s="10" t="str">
        <f>IF($B9=F6,1,"")</f>
        <v/>
      </c>
      <c r="G10" s="10" t="str">
        <f>IF($B9=G6,1,"")</f>
        <v/>
      </c>
      <c r="H10" s="10" t="str">
        <f>IF($B9=H6,1,"")</f>
        <v/>
      </c>
      <c r="I10" s="10" t="str">
        <f>IF($B9=I6,1,"")</f>
        <v/>
      </c>
      <c r="J10" s="288"/>
      <c r="K10" s="288"/>
      <c r="L10" s="293"/>
      <c r="M10" s="293"/>
      <c r="N10" s="293"/>
      <c r="O10" s="293"/>
      <c r="P10" s="293"/>
    </row>
    <row r="11" spans="2:16" ht="114.7" x14ac:dyDescent="0.5">
      <c r="B11" s="22" t="s">
        <v>497</v>
      </c>
      <c r="C11" s="27" t="s">
        <v>502</v>
      </c>
      <c r="D11" s="75"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E11" s="10"/>
      <c r="F11" s="10"/>
      <c r="G11" s="10"/>
      <c r="H11" s="10"/>
      <c r="I11" s="10"/>
      <c r="J11" s="288"/>
      <c r="K11" s="288"/>
      <c r="L11" s="293"/>
      <c r="M11" s="293" t="s">
        <v>523</v>
      </c>
      <c r="N11" s="293"/>
      <c r="O11" s="293"/>
      <c r="P11" s="293"/>
    </row>
    <row r="12" spans="2:16" hidden="1" x14ac:dyDescent="0.5">
      <c r="B12" s="22"/>
      <c r="C12" s="21" t="s">
        <v>15</v>
      </c>
      <c r="D12" s="31"/>
      <c r="E12" s="10">
        <f>IF($B11=E6,1,"")</f>
        <v>1</v>
      </c>
      <c r="F12" s="10" t="str">
        <f>IF($B11=F6,1,"")</f>
        <v/>
      </c>
      <c r="G12" s="10" t="str">
        <f>IF($B11=G6,1,"")</f>
        <v/>
      </c>
      <c r="H12" s="10" t="str">
        <f>IF($B11=H6,1,"")</f>
        <v/>
      </c>
      <c r="I12" s="10" t="str">
        <f>IF($B11=I6,1,"")</f>
        <v/>
      </c>
      <c r="J12" s="288"/>
      <c r="K12" s="288"/>
      <c r="L12" s="293"/>
      <c r="M12" s="293"/>
      <c r="N12" s="293"/>
      <c r="O12" s="293"/>
      <c r="P12" s="293"/>
    </row>
    <row r="13" spans="2:16" ht="143.35" x14ac:dyDescent="0.5">
      <c r="B13" s="22" t="s">
        <v>497</v>
      </c>
      <c r="C13" s="27" t="s">
        <v>502</v>
      </c>
      <c r="D13" s="75"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E13" s="10"/>
      <c r="F13" s="10"/>
      <c r="G13" s="10"/>
      <c r="H13" s="10"/>
      <c r="I13" s="10"/>
      <c r="J13" s="288"/>
      <c r="K13" s="288"/>
      <c r="L13" s="293"/>
      <c r="M13" s="293"/>
      <c r="N13" s="293"/>
      <c r="O13" s="293"/>
      <c r="P13" s="293"/>
    </row>
    <row r="14" spans="2:16" hidden="1" x14ac:dyDescent="0.5">
      <c r="B14" s="22"/>
      <c r="C14" s="21" t="s">
        <v>15</v>
      </c>
      <c r="D14" s="31"/>
      <c r="E14" s="10">
        <f>IF($B13=E6,1,"")</f>
        <v>1</v>
      </c>
      <c r="F14" s="10" t="str">
        <f>IF($B13=F6,1,"")</f>
        <v/>
      </c>
      <c r="G14" s="10" t="str">
        <f>IF($B13=G6,1,"")</f>
        <v/>
      </c>
      <c r="H14" s="10" t="str">
        <f>IF($B13=H6,1,"")</f>
        <v/>
      </c>
      <c r="I14" s="10" t="str">
        <f>IF($B13=I6,1,"")</f>
        <v/>
      </c>
      <c r="J14" s="288"/>
      <c r="K14" s="288"/>
      <c r="L14" s="288"/>
      <c r="M14" s="288"/>
      <c r="N14" s="288"/>
      <c r="O14" s="288"/>
      <c r="P14" s="288"/>
    </row>
    <row r="15" spans="2:16" ht="115" thickBot="1" x14ac:dyDescent="0.55000000000000004">
      <c r="B15" s="35" t="s">
        <v>497</v>
      </c>
      <c r="C15" s="28" t="s">
        <v>502</v>
      </c>
      <c r="D15" s="73"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E15" s="11"/>
      <c r="F15" s="11"/>
      <c r="G15" s="11"/>
      <c r="H15" s="11"/>
      <c r="I15" s="11"/>
      <c r="J15" s="288"/>
      <c r="K15" s="288"/>
      <c r="L15" s="288"/>
      <c r="M15" s="288"/>
      <c r="N15" s="288"/>
      <c r="O15" s="288"/>
      <c r="P15" s="288"/>
    </row>
    <row r="16" spans="2:16" ht="14.7" hidden="1" thickTop="1" x14ac:dyDescent="0.5">
      <c r="B16" s="9"/>
      <c r="C16" s="288"/>
      <c r="E16" s="288">
        <f>IF($B15=E6,1,"")</f>
        <v>1</v>
      </c>
      <c r="F16" s="288" t="str">
        <f>IF($B15=F6,1,"")</f>
        <v/>
      </c>
      <c r="G16" s="288" t="str">
        <f>IF($B15=G6,1,"")</f>
        <v/>
      </c>
      <c r="H16" s="288" t="str">
        <f>IF($B15=H6,1,"")</f>
        <v/>
      </c>
      <c r="I16" s="288" t="str">
        <f>IF($B15=I6,1,"")</f>
        <v/>
      </c>
      <c r="J16" s="288"/>
      <c r="K16" s="288"/>
      <c r="L16" s="288"/>
      <c r="M16" s="288"/>
      <c r="N16" s="288"/>
      <c r="O16" s="288"/>
      <c r="P16" s="288"/>
    </row>
    <row r="17" spans="1:11" ht="14.7" thickTop="1" x14ac:dyDescent="0.5">
      <c r="A17" s="288"/>
      <c r="B17" s="288" t="s">
        <v>15</v>
      </c>
      <c r="C17" s="288"/>
      <c r="D17" s="33" t="s">
        <v>505</v>
      </c>
      <c r="E17" s="24">
        <f>SUM(E7:E16)</f>
        <v>4</v>
      </c>
      <c r="F17" s="24">
        <f>SUM(F7:F16)</f>
        <v>1</v>
      </c>
      <c r="G17" s="24">
        <f>SUM(G7:G16)</f>
        <v>0</v>
      </c>
      <c r="H17" s="24">
        <f>SUM(H7:H16)</f>
        <v>0</v>
      </c>
      <c r="I17" s="24">
        <f>SUM(I7:I16)</f>
        <v>0</v>
      </c>
      <c r="J17" s="288"/>
      <c r="K17" s="288"/>
    </row>
    <row r="19" spans="1:11" ht="14.7" thickBot="1" x14ac:dyDescent="0.55000000000000004">
      <c r="A19" s="288"/>
      <c r="B19" s="288"/>
      <c r="C19" s="288"/>
      <c r="E19" s="288"/>
      <c r="F19" s="288"/>
      <c r="G19" s="288"/>
      <c r="H19" s="288"/>
      <c r="I19" s="288"/>
      <c r="J19" s="288"/>
      <c r="K19" s="288"/>
    </row>
    <row r="20" spans="1:11" ht="43.35" thickBot="1" x14ac:dyDescent="0.55000000000000004">
      <c r="A20" s="288"/>
      <c r="B20" s="289" t="s">
        <v>506</v>
      </c>
      <c r="C20" s="290"/>
      <c r="D20" s="290"/>
      <c r="E20" s="290"/>
      <c r="F20" s="290"/>
      <c r="G20" s="290"/>
      <c r="H20" s="290"/>
      <c r="I20" s="290"/>
      <c r="J20" s="175" t="s">
        <v>507</v>
      </c>
      <c r="K20" s="176" t="s">
        <v>508</v>
      </c>
    </row>
    <row r="21" spans="1:11" ht="14.5" customHeight="1" x14ac:dyDescent="0.5">
      <c r="A21" s="288">
        <f>J21</f>
        <v>0</v>
      </c>
      <c r="B21" s="368"/>
      <c r="C21" s="369"/>
      <c r="D21" s="369"/>
      <c r="E21" s="369"/>
      <c r="F21" s="369"/>
      <c r="G21" s="369"/>
      <c r="H21" s="369"/>
      <c r="I21" s="370"/>
      <c r="J21" s="10"/>
      <c r="K21" s="10"/>
    </row>
    <row r="22" spans="1:11" x14ac:dyDescent="0.5">
      <c r="A22" s="288">
        <f t="shared" ref="A22:A30" si="0">J22</f>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x14ac:dyDescent="0.5">
      <c r="A26" s="288">
        <f t="shared" si="0"/>
        <v>0</v>
      </c>
      <c r="B26" s="371"/>
      <c r="C26" s="372"/>
      <c r="D26" s="372"/>
      <c r="E26" s="372"/>
      <c r="F26" s="372"/>
      <c r="G26" s="372"/>
      <c r="H26" s="372"/>
      <c r="I26" s="372"/>
      <c r="J26" s="10"/>
      <c r="K26" s="10"/>
    </row>
    <row r="27" spans="1:11" x14ac:dyDescent="0.5">
      <c r="A27" s="288">
        <f t="shared" si="0"/>
        <v>0</v>
      </c>
      <c r="B27" s="371"/>
      <c r="C27" s="372"/>
      <c r="D27" s="372"/>
      <c r="E27" s="372"/>
      <c r="F27" s="372"/>
      <c r="G27" s="372"/>
      <c r="H27" s="372"/>
      <c r="I27" s="372"/>
      <c r="J27" s="10"/>
      <c r="K27" s="10"/>
    </row>
    <row r="28" spans="1:11" x14ac:dyDescent="0.5">
      <c r="A28" s="288">
        <f t="shared" si="0"/>
        <v>0</v>
      </c>
      <c r="B28" s="371"/>
      <c r="C28" s="372"/>
      <c r="D28" s="372"/>
      <c r="E28" s="372"/>
      <c r="F28" s="372"/>
      <c r="G28" s="372"/>
      <c r="H28" s="372"/>
      <c r="I28" s="372"/>
      <c r="J28" s="10"/>
      <c r="K28" s="10"/>
    </row>
    <row r="29" spans="1:11" x14ac:dyDescent="0.5">
      <c r="A29" s="288">
        <f t="shared" si="0"/>
        <v>0</v>
      </c>
      <c r="B29" s="371"/>
      <c r="C29" s="372"/>
      <c r="D29" s="372"/>
      <c r="E29" s="372"/>
      <c r="F29" s="372"/>
      <c r="G29" s="372"/>
      <c r="H29" s="372"/>
      <c r="I29" s="372"/>
      <c r="J29" s="10"/>
      <c r="K29" s="10"/>
    </row>
    <row r="30" spans="1:11" ht="14.7" thickBot="1" x14ac:dyDescent="0.55000000000000004">
      <c r="A30" s="288">
        <f t="shared" si="0"/>
        <v>0</v>
      </c>
      <c r="B30" s="374"/>
      <c r="C30" s="375"/>
      <c r="D30" s="375"/>
      <c r="E30" s="375"/>
      <c r="F30" s="375"/>
      <c r="G30" s="375"/>
      <c r="H30" s="375"/>
      <c r="I30" s="375"/>
      <c r="J30" s="10"/>
      <c r="K30" s="10"/>
    </row>
    <row r="31" spans="1:11" x14ac:dyDescent="0.5">
      <c r="A31" s="288"/>
      <c r="B31" s="288"/>
      <c r="C31" s="288"/>
      <c r="D31" s="288"/>
      <c r="E31" s="288"/>
      <c r="F31" s="288"/>
      <c r="G31" s="288"/>
      <c r="H31" s="288"/>
      <c r="I31" s="288"/>
      <c r="J31" s="288"/>
      <c r="K31" s="288"/>
    </row>
    <row r="32" spans="1:11" ht="14.7" thickBot="1" x14ac:dyDescent="0.55000000000000004">
      <c r="A32" s="288"/>
      <c r="B32" s="288"/>
      <c r="C32" s="288"/>
      <c r="D32" s="288"/>
      <c r="E32" s="288"/>
      <c r="F32" s="288"/>
      <c r="G32" s="288"/>
      <c r="H32" s="288"/>
      <c r="I32" s="288"/>
      <c r="J32" s="288"/>
      <c r="K32" s="288"/>
    </row>
    <row r="33" spans="1:11" ht="43.35" thickBot="1" x14ac:dyDescent="0.55000000000000004">
      <c r="A33" s="288"/>
      <c r="B33" s="177" t="s">
        <v>510</v>
      </c>
      <c r="C33" s="290"/>
      <c r="D33" s="290"/>
      <c r="E33" s="290"/>
      <c r="F33" s="290"/>
      <c r="G33" s="290"/>
      <c r="H33" s="290"/>
      <c r="I33" s="290"/>
      <c r="J33" s="175" t="s">
        <v>507</v>
      </c>
      <c r="K33" s="176" t="s">
        <v>508</v>
      </c>
    </row>
    <row r="34" spans="1:11" ht="53.25" customHeight="1" x14ac:dyDescent="0.5">
      <c r="A34" s="288">
        <f>J34</f>
        <v>0</v>
      </c>
      <c r="B34" s="368" t="s">
        <v>909</v>
      </c>
      <c r="C34" s="369"/>
      <c r="D34" s="369"/>
      <c r="E34" s="369"/>
      <c r="F34" s="369"/>
      <c r="G34" s="369"/>
      <c r="H34" s="369"/>
      <c r="I34" s="370"/>
      <c r="J34" s="10"/>
      <c r="K34" s="10"/>
    </row>
    <row r="35" spans="1:11" x14ac:dyDescent="0.5">
      <c r="A35" s="288">
        <f t="shared" ref="A35:A43" si="1">J35</f>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x14ac:dyDescent="0.5">
      <c r="A39" s="288">
        <f t="shared" si="1"/>
        <v>0</v>
      </c>
      <c r="B39" s="371"/>
      <c r="C39" s="372"/>
      <c r="D39" s="372"/>
      <c r="E39" s="372"/>
      <c r="F39" s="372"/>
      <c r="G39" s="372"/>
      <c r="H39" s="372"/>
      <c r="I39" s="372"/>
      <c r="J39" s="10"/>
      <c r="K39" s="10"/>
    </row>
    <row r="40" spans="1:11" x14ac:dyDescent="0.5">
      <c r="A40" s="288">
        <f t="shared" si="1"/>
        <v>0</v>
      </c>
      <c r="B40" s="371"/>
      <c r="C40" s="372"/>
      <c r="D40" s="372"/>
      <c r="E40" s="372"/>
      <c r="F40" s="372"/>
      <c r="G40" s="372"/>
      <c r="H40" s="372"/>
      <c r="I40" s="372"/>
      <c r="J40" s="10"/>
      <c r="K40" s="10"/>
    </row>
    <row r="41" spans="1:11" x14ac:dyDescent="0.5">
      <c r="A41" s="288">
        <f t="shared" si="1"/>
        <v>0</v>
      </c>
      <c r="B41" s="371"/>
      <c r="C41" s="372"/>
      <c r="D41" s="372"/>
      <c r="E41" s="372"/>
      <c r="F41" s="372"/>
      <c r="G41" s="372"/>
      <c r="H41" s="372"/>
      <c r="I41" s="372"/>
      <c r="J41" s="10"/>
      <c r="K41" s="10"/>
    </row>
    <row r="42" spans="1:11" x14ac:dyDescent="0.5">
      <c r="A42" s="288">
        <f t="shared" si="1"/>
        <v>0</v>
      </c>
      <c r="B42" s="371"/>
      <c r="C42" s="372"/>
      <c r="D42" s="372"/>
      <c r="E42" s="372"/>
      <c r="F42" s="372"/>
      <c r="G42" s="372"/>
      <c r="H42" s="372"/>
      <c r="I42" s="372"/>
      <c r="J42" s="10"/>
      <c r="K42" s="10"/>
    </row>
    <row r="43" spans="1:11" ht="14.7" thickBot="1" x14ac:dyDescent="0.55000000000000004">
      <c r="A43" s="288">
        <f t="shared" si="1"/>
        <v>0</v>
      </c>
      <c r="B43" s="374"/>
      <c r="C43" s="375"/>
      <c r="D43" s="375"/>
      <c r="E43" s="375"/>
      <c r="F43" s="375"/>
      <c r="G43" s="375"/>
      <c r="H43" s="375"/>
      <c r="I43" s="375"/>
      <c r="J43" s="10"/>
      <c r="K43" s="10"/>
    </row>
    <row r="44" spans="1:11" x14ac:dyDescent="0.5">
      <c r="A44" s="288"/>
      <c r="B44" s="288"/>
      <c r="C44" s="288"/>
      <c r="D44" s="288"/>
      <c r="E44" s="288"/>
      <c r="F44" s="288"/>
      <c r="G44" s="288"/>
      <c r="H44" s="288"/>
      <c r="I44" s="288"/>
      <c r="J44" s="288"/>
      <c r="K44" s="288"/>
    </row>
    <row r="45" spans="1:11" ht="14.7" thickBot="1" x14ac:dyDescent="0.55000000000000004">
      <c r="A45" s="288"/>
      <c r="B45" s="288"/>
      <c r="C45" s="288"/>
      <c r="D45" s="288"/>
      <c r="E45" s="288"/>
      <c r="F45" s="288"/>
      <c r="G45" s="288"/>
      <c r="H45" s="288"/>
      <c r="I45" s="288"/>
      <c r="J45" s="288"/>
      <c r="K45" s="288"/>
    </row>
    <row r="46" spans="1:11" ht="43.35" thickBot="1" x14ac:dyDescent="0.55000000000000004">
      <c r="A46" s="288"/>
      <c r="B46" s="177" t="s">
        <v>515</v>
      </c>
      <c r="C46" s="80"/>
      <c r="D46" s="80"/>
      <c r="E46" s="80"/>
      <c r="F46" s="80"/>
      <c r="G46" s="80"/>
      <c r="H46" s="80"/>
      <c r="I46" s="80"/>
      <c r="J46" s="78" t="s">
        <v>507</v>
      </c>
      <c r="K46" s="79" t="s">
        <v>508</v>
      </c>
    </row>
    <row r="47" spans="1:11" ht="30.5" customHeight="1" x14ac:dyDescent="0.5">
      <c r="A47" s="288">
        <f>J47</f>
        <v>1</v>
      </c>
      <c r="B47" s="368" t="s">
        <v>2164</v>
      </c>
      <c r="C47" s="369"/>
      <c r="D47" s="369"/>
      <c r="E47" s="369"/>
      <c r="F47" s="369"/>
      <c r="G47" s="369"/>
      <c r="H47" s="369"/>
      <c r="I47" s="370"/>
      <c r="J47" s="10">
        <v>1</v>
      </c>
      <c r="K47" s="10"/>
    </row>
    <row r="48" spans="1:11" x14ac:dyDescent="0.5">
      <c r="A48" s="288">
        <f t="shared" ref="A48:A56" si="2">J48</f>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x14ac:dyDescent="0.5">
      <c r="A52" s="288">
        <f t="shared" si="2"/>
        <v>0</v>
      </c>
      <c r="B52" s="371"/>
      <c r="C52" s="372"/>
      <c r="D52" s="372"/>
      <c r="E52" s="372"/>
      <c r="F52" s="372"/>
      <c r="G52" s="372"/>
      <c r="H52" s="372"/>
      <c r="I52" s="372"/>
      <c r="J52" s="10"/>
      <c r="K52" s="10"/>
    </row>
    <row r="53" spans="1:11" x14ac:dyDescent="0.5">
      <c r="A53" s="288">
        <f t="shared" si="2"/>
        <v>0</v>
      </c>
      <c r="B53" s="371"/>
      <c r="C53" s="372"/>
      <c r="D53" s="372"/>
      <c r="E53" s="372"/>
      <c r="F53" s="372"/>
      <c r="G53" s="372"/>
      <c r="H53" s="372"/>
      <c r="I53" s="372"/>
      <c r="J53" s="10"/>
      <c r="K53" s="10"/>
    </row>
    <row r="54" spans="1:11" x14ac:dyDescent="0.5">
      <c r="A54" s="288">
        <f t="shared" si="2"/>
        <v>0</v>
      </c>
      <c r="B54" s="371"/>
      <c r="C54" s="372"/>
      <c r="D54" s="372"/>
      <c r="E54" s="372"/>
      <c r="F54" s="372"/>
      <c r="G54" s="372"/>
      <c r="H54" s="372"/>
      <c r="I54" s="372"/>
      <c r="J54" s="10"/>
      <c r="K54" s="10"/>
    </row>
    <row r="55" spans="1:11" x14ac:dyDescent="0.5">
      <c r="A55" s="288">
        <f t="shared" si="2"/>
        <v>0</v>
      </c>
      <c r="B55" s="371"/>
      <c r="C55" s="372"/>
      <c r="D55" s="372"/>
      <c r="E55" s="372"/>
      <c r="F55" s="372"/>
      <c r="G55" s="372"/>
      <c r="H55" s="372"/>
      <c r="I55" s="372"/>
      <c r="J55" s="10"/>
      <c r="K55" s="10"/>
    </row>
    <row r="56" spans="1:11" ht="14.7" thickBot="1" x14ac:dyDescent="0.55000000000000004">
      <c r="A56" s="288">
        <f t="shared" si="2"/>
        <v>0</v>
      </c>
      <c r="B56" s="374"/>
      <c r="C56" s="375"/>
      <c r="D56" s="375"/>
      <c r="E56" s="375"/>
      <c r="F56" s="375"/>
      <c r="G56" s="375"/>
      <c r="H56" s="375"/>
      <c r="I56" s="375"/>
      <c r="J56" s="10"/>
      <c r="K56" s="10"/>
    </row>
  </sheetData>
  <mergeCells count="30">
    <mergeCell ref="B26:I26"/>
    <mergeCell ref="B21:I21"/>
    <mergeCell ref="B22:I22"/>
    <mergeCell ref="B23:I23"/>
    <mergeCell ref="B24:I24"/>
    <mergeCell ref="B25:I25"/>
    <mergeCell ref="B41:I41"/>
    <mergeCell ref="B27:I27"/>
    <mergeCell ref="B28:I28"/>
    <mergeCell ref="B29:I29"/>
    <mergeCell ref="B30:I30"/>
    <mergeCell ref="B34:I34"/>
    <mergeCell ref="B35:I35"/>
    <mergeCell ref="B36:I36"/>
    <mergeCell ref="B37:I37"/>
    <mergeCell ref="B38:I38"/>
    <mergeCell ref="B39:I39"/>
    <mergeCell ref="B40:I40"/>
    <mergeCell ref="B56:I56"/>
    <mergeCell ref="B42:I42"/>
    <mergeCell ref="B43:I43"/>
    <mergeCell ref="B47:I47"/>
    <mergeCell ref="B48:I48"/>
    <mergeCell ref="B49:I49"/>
    <mergeCell ref="B50:I50"/>
    <mergeCell ref="B51:I51"/>
    <mergeCell ref="B52:I52"/>
    <mergeCell ref="B53:I53"/>
    <mergeCell ref="B54:I54"/>
    <mergeCell ref="B55:I55"/>
  </mergeCells>
  <conditionalFormatting sqref="E7:I7 E9:I9 E11:I11 E15:I15 E13:I13 E17:I17">
    <cfRule type="expression" dxfId="622" priority="3" stopIfTrue="1">
      <formula>IF(SUM(E8:I8)=1,1,0)</formula>
    </cfRule>
  </conditionalFormatting>
  <conditionalFormatting sqref="E14">
    <cfRule type="expression" dxfId="621" priority="9" stopIfTrue="1">
      <formula>IF(SUM(#REF!)=1,1,0)</formula>
    </cfRule>
  </conditionalFormatting>
  <conditionalFormatting sqref="M1">
    <cfRule type="containsText" dxfId="620" priority="1" operator="containsText" text="n/a">
      <formula>NOT(ISERROR(SEARCH("n/a",M1)))</formula>
    </cfRule>
    <cfRule type="containsText" dxfId="619" priority="2" operator="containsText" text="no">
      <formula>NOT(ISERROR(SEARCH("no",M1)))</formula>
    </cfRule>
  </conditionalFormatting>
  <dataValidations count="3">
    <dataValidation type="list" allowBlank="1" showInputMessage="1" showErrorMessage="1" sqref="B10 B14 B12" xr:uid="{00000000-0002-0000-0E00-000000000000}">
      <formula1>$D$6:$J$6</formula1>
    </dataValidation>
    <dataValidation allowBlank="1" showInputMessage="1" showErrorMessage="1" prompt="Select the cell to the left to access full dropdown list" sqref="C7 C15 C13 C11 C9" xr:uid="{00000000-0002-0000-0E00-000001000000}"/>
    <dataValidation type="list" allowBlank="1" showInputMessage="1" showErrorMessage="1" sqref="B7 B15 B13 B11 B9" xr:uid="{00000000-0002-0000-0E00-000002000000}">
      <formula1>$E$6:$J$6</formula1>
    </dataValidation>
  </dataValidations>
  <hyperlinks>
    <hyperlink ref="M1" location="TOC!A1" display="Return to Table of Contents" xr:uid="{00000000-0004-0000-0E00-000000000000}"/>
    <hyperlink ref="D2" location="'S2'!G152" display="'S2'!G152" xr:uid="{00000000-0004-0000-0E00-000001000000}"/>
    <hyperlink ref="D15" location="'S2'!G236" display="'S2'!G236" xr:uid="{00000000-0004-0000-0E00-000002000000}"/>
    <hyperlink ref="D13" location="'S2'!G223" display="'S2'!G223" xr:uid="{00000000-0004-0000-0E00-000003000000}"/>
    <hyperlink ref="D11" location="'S2'!G208" display="'S2'!G208" xr:uid="{00000000-0004-0000-0E00-000004000000}"/>
    <hyperlink ref="D9" location="'S2'!G190" display="'S2'!G190" xr:uid="{00000000-0004-0000-0E00-000005000000}"/>
    <hyperlink ref="D7" location="'S2'!G155" display="'S2'!G155" xr:uid="{00000000-0004-0000-0E00-000006000000}"/>
    <hyperlink ref="D1" location="'S2'!G2" display="Education / Training" xr:uid="{0DF7EB59-127D-4FFA-BD34-08277031B63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3000000}">
          <x14:formula1>
            <xm:f>Assessment_DataCollection!$V$1:$V$13</xm:f>
          </x14:formula1>
          <xm:sqref>J34:K43 J47:K56 J21:K30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K86"/>
  <sheetViews>
    <sheetView showGridLines="0" workbookViewId="0">
      <selection activeCell="E7" sqref="E7"/>
    </sheetView>
  </sheetViews>
  <sheetFormatPr defaultRowHeight="14.35" x14ac:dyDescent="0.5"/>
  <cols>
    <col min="3" max="8" width="14.05859375" customWidth="1"/>
    <col min="9" max="10" width="9.52734375" customWidth="1"/>
  </cols>
  <sheetData>
    <row r="1" spans="1:11" x14ac:dyDescent="0.5">
      <c r="A1" s="24" t="str">
        <f>Assessment_DataCollection!A1</f>
        <v>SECTION</v>
      </c>
      <c r="B1" s="288"/>
      <c r="C1" s="174" t="str">
        <f>Assessment_DataCollection!B129</f>
        <v>Education / Training</v>
      </c>
      <c r="D1" s="288"/>
      <c r="E1" s="288"/>
      <c r="F1" s="288"/>
      <c r="G1" s="288"/>
      <c r="H1" s="97" t="s">
        <v>81</v>
      </c>
      <c r="I1" s="288"/>
      <c r="J1" s="288"/>
      <c r="K1" s="288"/>
    </row>
    <row r="2" spans="1:11" x14ac:dyDescent="0.5">
      <c r="A2" s="29" t="s">
        <v>548</v>
      </c>
      <c r="B2" s="288"/>
      <c r="C2" s="288"/>
      <c r="D2" s="288"/>
      <c r="E2" s="288"/>
      <c r="F2" s="288"/>
      <c r="G2" s="288"/>
      <c r="H2" s="288"/>
      <c r="I2" s="288"/>
      <c r="J2" s="288"/>
      <c r="K2" s="288"/>
    </row>
    <row r="3" spans="1:11" ht="14.7" thickBot="1" x14ac:dyDescent="0.55000000000000004">
      <c r="A3" s="288"/>
      <c r="B3" s="288"/>
      <c r="C3" s="17"/>
      <c r="D3" s="288"/>
      <c r="E3" s="288"/>
      <c r="F3" s="288"/>
      <c r="G3" s="288"/>
      <c r="H3" s="288"/>
      <c r="I3" s="288"/>
      <c r="J3" s="288"/>
      <c r="K3" s="288"/>
    </row>
    <row r="4" spans="1:11" x14ac:dyDescent="0.5">
      <c r="A4" s="288"/>
      <c r="B4" s="288"/>
      <c r="C4" s="38" t="s">
        <v>15</v>
      </c>
      <c r="D4" s="43">
        <f>'S2S2.1'!C2</f>
        <v>2.1</v>
      </c>
      <c r="E4" s="37">
        <f>'S2S2.2'!C2</f>
        <v>2.2000000000000002</v>
      </c>
      <c r="F4" s="37">
        <f>'S2S2.3'!C2</f>
        <v>2.2999999999999998</v>
      </c>
      <c r="G4" s="37">
        <f>'S2S2.4'!C2</f>
        <v>2.4</v>
      </c>
      <c r="H4" s="293"/>
      <c r="I4" s="293"/>
      <c r="J4" s="293"/>
      <c r="K4" s="293"/>
    </row>
    <row r="5" spans="1:11" ht="56.2" customHeight="1" thickBot="1" x14ac:dyDescent="0.55000000000000004">
      <c r="A5" s="24" t="s">
        <v>493</v>
      </c>
      <c r="B5" s="13"/>
      <c r="C5" s="39" t="s">
        <v>549</v>
      </c>
      <c r="D5" s="77" t="str">
        <f>'S2S2.1'!D2</f>
        <v>2.1 Driver Education Curricula</v>
      </c>
      <c r="E5" s="77" t="str">
        <f>'S2S2.2'!D2</f>
        <v>Student Evaluation</v>
      </c>
      <c r="F5" s="77" t="str">
        <f>'S2S2.3'!D2</f>
        <v>Delivery Methods</v>
      </c>
      <c r="G5" s="77" t="str">
        <f>'S2S2.4'!D2</f>
        <v>Online Delivery Methods</v>
      </c>
      <c r="H5" s="293"/>
      <c r="I5" s="282" t="s">
        <v>910</v>
      </c>
      <c r="J5" s="293"/>
      <c r="K5" s="293"/>
    </row>
    <row r="6" spans="1:11" ht="14.7" thickTop="1" x14ac:dyDescent="0.5">
      <c r="A6" s="379" t="s">
        <v>551</v>
      </c>
      <c r="B6" s="379"/>
      <c r="C6" s="45">
        <f>SUM(D6:G6)</f>
        <v>6</v>
      </c>
      <c r="D6" s="288">
        <f>'S2S2.1'!E21</f>
        <v>1</v>
      </c>
      <c r="E6" s="288">
        <f>'S2S2.2'!E12</f>
        <v>0</v>
      </c>
      <c r="F6" s="288">
        <f>'S2S2.3'!E19</f>
        <v>1</v>
      </c>
      <c r="G6" s="288">
        <f>'S2S2.4'!E17</f>
        <v>4</v>
      </c>
      <c r="H6" s="293"/>
      <c r="I6" s="293">
        <f>C6*0</f>
        <v>0</v>
      </c>
      <c r="J6" s="293"/>
      <c r="K6" s="293"/>
    </row>
    <row r="7" spans="1:11" x14ac:dyDescent="0.5">
      <c r="A7" s="380" t="s">
        <v>552</v>
      </c>
      <c r="B7" s="380"/>
      <c r="C7" s="40">
        <f>SUM(D7:G7)</f>
        <v>5</v>
      </c>
      <c r="D7" s="288">
        <f>'S2S2.1'!F21</f>
        <v>1</v>
      </c>
      <c r="E7" s="288">
        <f>'S2S2.2'!F12</f>
        <v>2</v>
      </c>
      <c r="F7" s="288">
        <f>'S2S2.3'!F19</f>
        <v>1</v>
      </c>
      <c r="G7" s="288">
        <f>'S2S2.4'!F17</f>
        <v>1</v>
      </c>
      <c r="H7" s="293"/>
      <c r="I7" s="293">
        <f>C7*45</f>
        <v>225</v>
      </c>
      <c r="J7" s="293"/>
      <c r="K7" s="293"/>
    </row>
    <row r="8" spans="1:11" x14ac:dyDescent="0.5">
      <c r="A8" s="380" t="s">
        <v>553</v>
      </c>
      <c r="B8" s="380"/>
      <c r="C8" s="40">
        <f>SUM(D8:G8)</f>
        <v>2</v>
      </c>
      <c r="D8" s="288">
        <f>'S2S2.1'!G21</f>
        <v>2</v>
      </c>
      <c r="E8" s="288">
        <f>'S2S2.2'!G12</f>
        <v>0</v>
      </c>
      <c r="F8" s="288">
        <f>'S2S2.3'!G19</f>
        <v>0</v>
      </c>
      <c r="G8" s="288">
        <f>'S2S2.4'!G17</f>
        <v>0</v>
      </c>
      <c r="H8" s="293"/>
      <c r="I8" s="293">
        <f>C8*90</f>
        <v>180</v>
      </c>
      <c r="J8" s="293"/>
      <c r="K8" s="293"/>
    </row>
    <row r="9" spans="1:11" x14ac:dyDescent="0.5">
      <c r="A9" s="380" t="s">
        <v>554</v>
      </c>
      <c r="B9" s="380"/>
      <c r="C9" s="40">
        <f>SUM(D9:G9)</f>
        <v>3</v>
      </c>
      <c r="D9" s="288">
        <f>'S2S2.1'!H21</f>
        <v>2</v>
      </c>
      <c r="E9" s="288">
        <f>'S2S2.2'!H12</f>
        <v>0</v>
      </c>
      <c r="F9" s="288">
        <f>'S2S2.3'!H19</f>
        <v>1</v>
      </c>
      <c r="G9" s="288">
        <f>'S2S2.4'!H17</f>
        <v>0</v>
      </c>
      <c r="H9" s="293"/>
      <c r="I9" s="293">
        <f>C9*135</f>
        <v>405</v>
      </c>
      <c r="J9" s="293"/>
      <c r="K9" s="293"/>
    </row>
    <row r="10" spans="1:11" ht="14.7" thickBot="1" x14ac:dyDescent="0.55000000000000004">
      <c r="A10" s="381" t="s">
        <v>555</v>
      </c>
      <c r="B10" s="381"/>
      <c r="C10" s="41">
        <f>SUM(D10:G10)</f>
        <v>4</v>
      </c>
      <c r="D10" s="13">
        <f>'S2S2.1'!I21</f>
        <v>1</v>
      </c>
      <c r="E10" s="13">
        <f>'S2S2.2'!I12</f>
        <v>0</v>
      </c>
      <c r="F10" s="13">
        <f>'S2S2.3'!I19</f>
        <v>3</v>
      </c>
      <c r="G10" s="13">
        <f>'S2S2.4'!I17</f>
        <v>0</v>
      </c>
      <c r="H10" s="281"/>
      <c r="I10" s="281">
        <f>C10*180</f>
        <v>720</v>
      </c>
      <c r="J10" s="293"/>
      <c r="K10" s="293"/>
    </row>
    <row r="11" spans="1:11" ht="15" thickTop="1" thickBot="1" x14ac:dyDescent="0.55000000000000004">
      <c r="A11" s="288"/>
      <c r="B11" s="288"/>
      <c r="C11" s="46">
        <f>SUM(C6:C10)</f>
        <v>20</v>
      </c>
      <c r="D11" s="44"/>
      <c r="E11" s="288"/>
      <c r="F11" s="288"/>
      <c r="G11" s="288"/>
      <c r="H11" s="293" t="s">
        <v>15</v>
      </c>
      <c r="I11" s="293">
        <f>ROUND((SUM(I6:I10)/C11),0)</f>
        <v>77</v>
      </c>
      <c r="J11" s="293">
        <f>360-I11</f>
        <v>283</v>
      </c>
      <c r="K11" s="293"/>
    </row>
    <row r="16" spans="1:11" x14ac:dyDescent="0.5">
      <c r="A16" s="288"/>
      <c r="B16" s="288"/>
      <c r="C16" s="288"/>
      <c r="D16" s="288"/>
      <c r="E16" s="17"/>
      <c r="F16" s="288"/>
      <c r="G16" s="288"/>
      <c r="H16" s="288"/>
      <c r="I16" s="288"/>
      <c r="J16" s="288"/>
      <c r="K16" s="288"/>
    </row>
    <row r="17" spans="5:5" x14ac:dyDescent="0.5">
      <c r="E17" s="17"/>
    </row>
    <row r="32" spans="5:5" ht="14.7" thickBot="1" x14ac:dyDescent="0.55000000000000004">
      <c r="E32" s="288"/>
    </row>
    <row r="33" spans="1:10" ht="43.35" thickBot="1" x14ac:dyDescent="0.55000000000000004">
      <c r="A33" s="289" t="s">
        <v>506</v>
      </c>
      <c r="B33" s="290"/>
      <c r="C33" s="290"/>
      <c r="D33" s="290"/>
      <c r="E33" s="290"/>
      <c r="F33" s="290"/>
      <c r="G33" s="291" t="s">
        <v>507</v>
      </c>
      <c r="H33" s="288"/>
      <c r="I33" s="288"/>
      <c r="J33" s="288"/>
    </row>
    <row r="34" spans="1:10" s="288" customFormat="1" ht="15.7" thickBot="1" x14ac:dyDescent="0.55000000000000004">
      <c r="A34" s="289" t="s">
        <v>26</v>
      </c>
      <c r="B34" s="290"/>
      <c r="C34" s="290"/>
      <c r="D34" s="290"/>
      <c r="E34" s="290"/>
      <c r="F34" s="290"/>
      <c r="G34" s="283"/>
    </row>
    <row r="35" spans="1:10" ht="15" customHeight="1" thickBot="1" x14ac:dyDescent="0.55000000000000004">
      <c r="A35" s="376" t="e">
        <f>VLOOKUP(G35,'S2S2.1'!$A$25:$I$34,2,FALSE)</f>
        <v>#N/A</v>
      </c>
      <c r="B35" s="377"/>
      <c r="C35" s="377"/>
      <c r="D35" s="377"/>
      <c r="E35" s="377"/>
      <c r="F35" s="378"/>
      <c r="G35" s="292">
        <v>1</v>
      </c>
      <c r="H35" s="288"/>
      <c r="I35" s="288"/>
      <c r="J35" s="288"/>
    </row>
    <row r="36" spans="1:10" ht="14.7" thickBot="1" x14ac:dyDescent="0.55000000000000004">
      <c r="A36" s="376" t="e">
        <f>VLOOKUP(G36,'S2S2.1'!$A$25:$I$34,2,FALSE)</f>
        <v>#N/A</v>
      </c>
      <c r="B36" s="377"/>
      <c r="C36" s="377"/>
      <c r="D36" s="377"/>
      <c r="E36" s="377"/>
      <c r="F36" s="378"/>
      <c r="G36" s="292">
        <v>2</v>
      </c>
      <c r="H36" s="288"/>
      <c r="I36" s="288"/>
      <c r="J36" s="288"/>
    </row>
    <row r="37" spans="1:10" ht="15" customHeight="1" thickBot="1" x14ac:dyDescent="0.55000000000000004">
      <c r="A37" s="376" t="e">
        <f>VLOOKUP(G37,'S2S2.1'!$A$25:$I$34,2,FALSE)</f>
        <v>#N/A</v>
      </c>
      <c r="B37" s="377"/>
      <c r="C37" s="377"/>
      <c r="D37" s="377"/>
      <c r="E37" s="377"/>
      <c r="F37" s="378"/>
      <c r="G37" s="292">
        <v>3</v>
      </c>
      <c r="H37" s="288"/>
      <c r="I37" s="288"/>
      <c r="J37" s="288"/>
    </row>
    <row r="38" spans="1:10" s="288" customFormat="1" ht="15" customHeight="1" thickBot="1" x14ac:dyDescent="0.55000000000000004">
      <c r="A38" s="294" t="s">
        <v>28</v>
      </c>
      <c r="B38" s="295"/>
      <c r="C38" s="295"/>
      <c r="D38" s="295"/>
      <c r="E38" s="295"/>
      <c r="F38" s="295"/>
      <c r="G38" s="284"/>
    </row>
    <row r="39" spans="1:10" ht="15" customHeight="1" thickBot="1" x14ac:dyDescent="0.55000000000000004">
      <c r="A39" s="376" t="e">
        <f>VLOOKUP(G39,'S2S2.2'!$A$16:$I$25,2,FALSE)</f>
        <v>#N/A</v>
      </c>
      <c r="B39" s="377"/>
      <c r="C39" s="377"/>
      <c r="D39" s="377"/>
      <c r="E39" s="377"/>
      <c r="F39" s="378"/>
      <c r="G39" s="292">
        <v>1</v>
      </c>
      <c r="H39" s="288"/>
      <c r="I39" s="288"/>
      <c r="J39" s="288"/>
    </row>
    <row r="40" spans="1:10" ht="14.7" thickBot="1" x14ac:dyDescent="0.55000000000000004">
      <c r="A40" s="376" t="e">
        <f>VLOOKUP(G40,'S2S2.2'!$A$16:$I$25,2,FALSE)</f>
        <v>#N/A</v>
      </c>
      <c r="B40" s="377"/>
      <c r="C40" s="377"/>
      <c r="D40" s="377"/>
      <c r="E40" s="377"/>
      <c r="F40" s="378"/>
      <c r="G40" s="292">
        <v>2</v>
      </c>
      <c r="H40" s="288"/>
      <c r="I40" s="288"/>
      <c r="J40" s="288"/>
    </row>
    <row r="41" spans="1:10" ht="15" customHeight="1" thickBot="1" x14ac:dyDescent="0.55000000000000004">
      <c r="A41" s="376" t="e">
        <f>VLOOKUP(G41,'S2S2.2'!$A$16:$I$25,2,FALSE)</f>
        <v>#N/A</v>
      </c>
      <c r="B41" s="377"/>
      <c r="C41" s="377"/>
      <c r="D41" s="377"/>
      <c r="E41" s="377"/>
      <c r="F41" s="378"/>
      <c r="G41" s="292">
        <v>3</v>
      </c>
      <c r="H41" s="288"/>
      <c r="I41" s="288"/>
      <c r="J41" s="288"/>
    </row>
    <row r="42" spans="1:10" s="288" customFormat="1" ht="15" customHeight="1" thickBot="1" x14ac:dyDescent="0.55000000000000004">
      <c r="A42" s="294" t="s">
        <v>30</v>
      </c>
      <c r="B42" s="295"/>
      <c r="C42" s="295"/>
      <c r="D42" s="295"/>
      <c r="E42" s="295"/>
      <c r="F42" s="295"/>
      <c r="G42" s="284"/>
    </row>
    <row r="43" spans="1:10" ht="15" customHeight="1" thickBot="1" x14ac:dyDescent="0.55000000000000004">
      <c r="A43" s="376" t="e">
        <f>VLOOKUP(G43,'S2S2.3'!$A$20:$I$29,2,FALSE)</f>
        <v>#N/A</v>
      </c>
      <c r="B43" s="377"/>
      <c r="C43" s="377"/>
      <c r="D43" s="377"/>
      <c r="E43" s="377"/>
      <c r="F43" s="378"/>
      <c r="G43" s="292">
        <v>1</v>
      </c>
      <c r="H43" s="288"/>
      <c r="I43" s="288"/>
      <c r="J43" s="288"/>
    </row>
    <row r="44" spans="1:10" ht="14.7" thickBot="1" x14ac:dyDescent="0.55000000000000004">
      <c r="A44" s="376" t="e">
        <f>VLOOKUP(G44,'S2S2.3'!$A$23:$I$32,2,FALSE)</f>
        <v>#N/A</v>
      </c>
      <c r="B44" s="377"/>
      <c r="C44" s="377"/>
      <c r="D44" s="377"/>
      <c r="E44" s="377"/>
      <c r="F44" s="378"/>
      <c r="G44" s="292">
        <v>2</v>
      </c>
      <c r="H44" s="288"/>
      <c r="I44" s="288"/>
      <c r="J44" s="288"/>
    </row>
    <row r="45" spans="1:10" ht="15" customHeight="1" thickBot="1" x14ac:dyDescent="0.55000000000000004">
      <c r="A45" s="376" t="e">
        <f>VLOOKUP(G45,'S2S2.3'!$A$23:$I$32,2,FALSE)</f>
        <v>#N/A</v>
      </c>
      <c r="B45" s="377"/>
      <c r="C45" s="377"/>
      <c r="D45" s="377"/>
      <c r="E45" s="377"/>
      <c r="F45" s="378"/>
      <c r="G45" s="292">
        <v>3</v>
      </c>
      <c r="H45" s="288"/>
      <c r="I45" s="288"/>
      <c r="J45" s="288"/>
    </row>
    <row r="46" spans="1:10" s="288" customFormat="1" ht="15" customHeight="1" thickBot="1" x14ac:dyDescent="0.55000000000000004">
      <c r="A46" s="289" t="s">
        <v>32</v>
      </c>
      <c r="B46" s="295"/>
      <c r="C46" s="295"/>
      <c r="D46" s="295"/>
      <c r="E46" s="295"/>
      <c r="F46" s="295"/>
      <c r="G46" s="287"/>
    </row>
    <row r="47" spans="1:10" ht="15" customHeight="1" thickBot="1" x14ac:dyDescent="0.55000000000000004">
      <c r="A47" s="376" t="e">
        <f>VLOOKUP(G47,'S2S2.4'!$A$21:$I$30,2,FALSE)</f>
        <v>#N/A</v>
      </c>
      <c r="B47" s="377"/>
      <c r="C47" s="377"/>
      <c r="D47" s="377"/>
      <c r="E47" s="377"/>
      <c r="F47" s="378"/>
      <c r="G47" s="292">
        <v>1</v>
      </c>
      <c r="H47" s="288"/>
      <c r="I47" s="288"/>
      <c r="J47" s="288"/>
    </row>
    <row r="48" spans="1:10" ht="14.7" thickBot="1" x14ac:dyDescent="0.55000000000000004">
      <c r="A48" s="376" t="e">
        <f>VLOOKUP(G48,'S2S2.4'!$A$21:$I$30,2,FALSE)</f>
        <v>#N/A</v>
      </c>
      <c r="B48" s="377"/>
      <c r="C48" s="377"/>
      <c r="D48" s="377"/>
      <c r="E48" s="377"/>
      <c r="F48" s="378"/>
      <c r="G48" s="292">
        <v>2</v>
      </c>
      <c r="H48" s="288"/>
      <c r="I48" s="288"/>
      <c r="J48" s="288"/>
    </row>
    <row r="49" spans="1:10" ht="15" customHeight="1" thickBot="1" x14ac:dyDescent="0.55000000000000004">
      <c r="A49" s="376" t="e">
        <f>VLOOKUP(G49,'S2S2.4'!$A$21:$I$30,2,FALSE)</f>
        <v>#N/A</v>
      </c>
      <c r="B49" s="377"/>
      <c r="C49" s="377"/>
      <c r="D49" s="377"/>
      <c r="E49" s="377"/>
      <c r="F49" s="378"/>
      <c r="G49" s="292">
        <v>3</v>
      </c>
      <c r="H49" s="288"/>
      <c r="I49" s="288"/>
      <c r="J49" s="288"/>
    </row>
    <row r="50" spans="1:10" ht="14.7" thickBot="1" x14ac:dyDescent="0.55000000000000004">
      <c r="A50" s="288"/>
      <c r="B50" s="288"/>
      <c r="C50" s="288"/>
      <c r="D50" s="288"/>
      <c r="E50" s="288"/>
      <c r="F50" s="288"/>
      <c r="G50" s="288"/>
      <c r="H50" s="288"/>
      <c r="I50" s="288"/>
      <c r="J50" s="288"/>
    </row>
    <row r="51" spans="1:10" ht="43.35" thickBot="1" x14ac:dyDescent="0.55000000000000004">
      <c r="A51" s="289" t="s">
        <v>510</v>
      </c>
      <c r="B51" s="290"/>
      <c r="C51" s="290"/>
      <c r="D51" s="290"/>
      <c r="E51" s="290"/>
      <c r="F51" s="290"/>
      <c r="G51" s="291" t="s">
        <v>507</v>
      </c>
      <c r="H51" s="288"/>
      <c r="I51" s="288"/>
      <c r="J51" s="288"/>
    </row>
    <row r="52" spans="1:10" s="288" customFormat="1" ht="15.7" thickBot="1" x14ac:dyDescent="0.55000000000000004">
      <c r="A52" s="289" t="s">
        <v>26</v>
      </c>
      <c r="B52" s="290"/>
      <c r="C52" s="290"/>
      <c r="D52" s="290"/>
      <c r="E52" s="290"/>
      <c r="F52" s="290"/>
      <c r="G52" s="283"/>
    </row>
    <row r="53" spans="1:10" ht="14.7" thickBot="1" x14ac:dyDescent="0.55000000000000004">
      <c r="A53" s="376" t="e">
        <f>VLOOKUP(G53,'S2S2.1'!$A$38:$I$47,2,FALSE)</f>
        <v>#N/A</v>
      </c>
      <c r="B53" s="377"/>
      <c r="C53" s="377"/>
      <c r="D53" s="377"/>
      <c r="E53" s="377"/>
      <c r="F53" s="378"/>
      <c r="G53" s="292">
        <v>1</v>
      </c>
      <c r="H53" s="288"/>
      <c r="I53" s="288"/>
      <c r="J53" s="288"/>
    </row>
    <row r="54" spans="1:10" ht="15" customHeight="1" thickBot="1" x14ac:dyDescent="0.55000000000000004">
      <c r="A54" s="376" t="e">
        <f>VLOOKUP(G54,'S2S2.1'!$A$38:$I$47,2,FALSE)</f>
        <v>#N/A</v>
      </c>
      <c r="B54" s="377"/>
      <c r="C54" s="377"/>
      <c r="D54" s="377"/>
      <c r="E54" s="377"/>
      <c r="F54" s="378"/>
      <c r="G54" s="292">
        <v>2</v>
      </c>
      <c r="H54" s="288"/>
      <c r="I54" s="288"/>
      <c r="J54" s="288"/>
    </row>
    <row r="55" spans="1:10" ht="15" customHeight="1" thickBot="1" x14ac:dyDescent="0.55000000000000004">
      <c r="A55" s="376" t="e">
        <f>VLOOKUP(G55,'S2S2.1'!$A$38:$I$47,2,FALSE)</f>
        <v>#N/A</v>
      </c>
      <c r="B55" s="377"/>
      <c r="C55" s="377"/>
      <c r="D55" s="377"/>
      <c r="E55" s="377"/>
      <c r="F55" s="378"/>
      <c r="G55" s="292">
        <v>3</v>
      </c>
      <c r="H55" s="288"/>
      <c r="I55" s="288"/>
      <c r="J55" s="288"/>
    </row>
    <row r="56" spans="1:10" s="288" customFormat="1" ht="15" customHeight="1" thickBot="1" x14ac:dyDescent="0.55000000000000004">
      <c r="A56" s="294" t="s">
        <v>28</v>
      </c>
      <c r="B56" s="295"/>
      <c r="C56" s="295"/>
      <c r="D56" s="295"/>
      <c r="E56" s="295"/>
      <c r="F56" s="295"/>
      <c r="G56" s="284"/>
    </row>
    <row r="57" spans="1:10" ht="14.7" thickBot="1" x14ac:dyDescent="0.55000000000000004">
      <c r="A57" s="376" t="e">
        <f>VLOOKUP(G57,'S2S2.2'!$A$29:$I$38,2,FALSE)</f>
        <v>#N/A</v>
      </c>
      <c r="B57" s="377"/>
      <c r="C57" s="377"/>
      <c r="D57" s="377"/>
      <c r="E57" s="377"/>
      <c r="F57" s="378"/>
      <c r="G57" s="292">
        <v>1</v>
      </c>
      <c r="H57" s="288"/>
      <c r="I57" s="288"/>
      <c r="J57" s="288"/>
    </row>
    <row r="58" spans="1:10" ht="15" customHeight="1" thickBot="1" x14ac:dyDescent="0.55000000000000004">
      <c r="A58" s="376" t="e">
        <f>VLOOKUP(G58,'S2S2.2'!$A$29:$I$38,2,FALSE)</f>
        <v>#N/A</v>
      </c>
      <c r="B58" s="377"/>
      <c r="C58" s="377"/>
      <c r="D58" s="377"/>
      <c r="E58" s="377"/>
      <c r="F58" s="378"/>
      <c r="G58" s="292">
        <v>2</v>
      </c>
      <c r="H58" s="288"/>
      <c r="I58" s="288"/>
      <c r="J58" s="288"/>
    </row>
    <row r="59" spans="1:10" ht="15" customHeight="1" thickBot="1" x14ac:dyDescent="0.55000000000000004">
      <c r="A59" s="376" t="e">
        <f>VLOOKUP(G59,'S2S2.2'!$A$29:$I$38,2,FALSE)</f>
        <v>#N/A</v>
      </c>
      <c r="B59" s="377"/>
      <c r="C59" s="377"/>
      <c r="D59" s="377"/>
      <c r="E59" s="377"/>
      <c r="F59" s="378"/>
      <c r="G59" s="292">
        <v>3</v>
      </c>
      <c r="H59" s="288"/>
      <c r="I59" s="288"/>
      <c r="J59" s="288"/>
    </row>
    <row r="60" spans="1:10" s="288" customFormat="1" ht="15" customHeight="1" thickBot="1" x14ac:dyDescent="0.55000000000000004">
      <c r="A60" s="294" t="s">
        <v>30</v>
      </c>
      <c r="B60" s="295"/>
      <c r="C60" s="295"/>
      <c r="D60" s="295"/>
      <c r="E60" s="295"/>
      <c r="F60" s="295"/>
      <c r="G60" s="284"/>
    </row>
    <row r="61" spans="1:10" ht="14.7" thickBot="1" x14ac:dyDescent="0.55000000000000004">
      <c r="A61" s="376" t="e">
        <f>VLOOKUP(G61,'S2S2.3'!$A$36:$I$45,2,FALSE)</f>
        <v>#N/A</v>
      </c>
      <c r="B61" s="377"/>
      <c r="C61" s="377"/>
      <c r="D61" s="377"/>
      <c r="E61" s="377"/>
      <c r="F61" s="378"/>
      <c r="G61" s="292">
        <v>1</v>
      </c>
      <c r="H61" s="288"/>
      <c r="I61" s="288"/>
      <c r="J61" s="288"/>
    </row>
    <row r="62" spans="1:10" ht="15" customHeight="1" thickBot="1" x14ac:dyDescent="0.55000000000000004">
      <c r="A62" s="376" t="e">
        <f>VLOOKUP(G62,'S2S2.3'!$A$36:$I$45,2,FALSE)</f>
        <v>#N/A</v>
      </c>
      <c r="B62" s="377"/>
      <c r="C62" s="377"/>
      <c r="D62" s="377"/>
      <c r="E62" s="377"/>
      <c r="F62" s="378"/>
      <c r="G62" s="292">
        <v>2</v>
      </c>
      <c r="H62" s="288"/>
      <c r="I62" s="288"/>
      <c r="J62" s="288"/>
    </row>
    <row r="63" spans="1:10" s="286" customFormat="1" ht="15" customHeight="1" thickBot="1" x14ac:dyDescent="0.55000000000000004">
      <c r="A63" s="382" t="e">
        <f>VLOOKUP(G63,'S2S2.3'!$A$36:$I$45,2,FALSE)</f>
        <v>#N/A</v>
      </c>
      <c r="B63" s="383"/>
      <c r="C63" s="383"/>
      <c r="D63" s="383"/>
      <c r="E63" s="383"/>
      <c r="F63" s="384"/>
      <c r="G63" s="292">
        <v>3</v>
      </c>
    </row>
    <row r="64" spans="1:10" s="286" customFormat="1" ht="15" customHeight="1" thickBot="1" x14ac:dyDescent="0.55000000000000004">
      <c r="A64" s="289" t="s">
        <v>32</v>
      </c>
      <c r="B64" s="295"/>
      <c r="C64" s="295"/>
      <c r="D64" s="295"/>
      <c r="E64" s="295"/>
      <c r="F64" s="295"/>
      <c r="G64" s="287"/>
    </row>
    <row r="65" spans="1:10" s="286" customFormat="1" ht="14.7" thickBot="1" x14ac:dyDescent="0.55000000000000004">
      <c r="A65" s="382" t="e">
        <f>VLOOKUP(G65,'S2S2.4'!$A$34:$I$43,2,FALSE)</f>
        <v>#N/A</v>
      </c>
      <c r="B65" s="383"/>
      <c r="C65" s="383"/>
      <c r="D65" s="383"/>
      <c r="E65" s="383"/>
      <c r="F65" s="384"/>
      <c r="G65" s="292">
        <v>1</v>
      </c>
    </row>
    <row r="66" spans="1:10" ht="15" customHeight="1" thickBot="1" x14ac:dyDescent="0.55000000000000004">
      <c r="A66" s="376" t="e">
        <f>VLOOKUP(G66,'S2S2.4'!$A$34:$I$43,2,FALSE)</f>
        <v>#N/A</v>
      </c>
      <c r="B66" s="377"/>
      <c r="C66" s="377"/>
      <c r="D66" s="377"/>
      <c r="E66" s="377"/>
      <c r="F66" s="378"/>
      <c r="G66" s="292">
        <v>2</v>
      </c>
      <c r="H66" s="288"/>
      <c r="I66" s="288"/>
      <c r="J66" s="288"/>
    </row>
    <row r="67" spans="1:10" ht="15" customHeight="1" thickBot="1" x14ac:dyDescent="0.55000000000000004">
      <c r="A67" s="376" t="e">
        <f>VLOOKUP(G67,'S2S2.4'!$A$34:$I$43,2,FALSE)</f>
        <v>#N/A</v>
      </c>
      <c r="B67" s="377"/>
      <c r="C67" s="377"/>
      <c r="D67" s="377"/>
      <c r="E67" s="377"/>
      <c r="F67" s="378"/>
      <c r="G67" s="292">
        <v>3</v>
      </c>
      <c r="H67" s="288"/>
      <c r="I67" s="288"/>
      <c r="J67" s="288"/>
    </row>
    <row r="68" spans="1:10" x14ac:dyDescent="0.5">
      <c r="A68" s="288"/>
      <c r="B68" s="288"/>
      <c r="C68" s="288"/>
      <c r="D68" s="288"/>
      <c r="E68" s="288"/>
      <c r="F68" s="288"/>
      <c r="G68" s="288"/>
      <c r="H68" s="288"/>
      <c r="I68" s="288"/>
      <c r="J68" s="288"/>
    </row>
    <row r="69" spans="1:10" ht="14.7" thickBot="1" x14ac:dyDescent="0.55000000000000004">
      <c r="A69" s="288"/>
      <c r="B69" s="288"/>
      <c r="C69" s="288"/>
      <c r="D69" s="288"/>
      <c r="E69" s="288"/>
      <c r="F69" s="288"/>
      <c r="G69" s="288"/>
      <c r="H69" s="288"/>
      <c r="I69" s="288"/>
      <c r="J69" s="288"/>
    </row>
    <row r="70" spans="1:10" ht="43.35" thickBot="1" x14ac:dyDescent="0.55000000000000004">
      <c r="A70" s="289" t="s">
        <v>515</v>
      </c>
      <c r="B70" s="290"/>
      <c r="C70" s="290"/>
      <c r="D70" s="290"/>
      <c r="E70" s="290"/>
      <c r="F70" s="290"/>
      <c r="G70" s="291" t="s">
        <v>507</v>
      </c>
      <c r="H70" s="288"/>
      <c r="I70" s="288"/>
      <c r="J70" s="288"/>
    </row>
    <row r="71" spans="1:10" s="288" customFormat="1" ht="15.7" thickBot="1" x14ac:dyDescent="0.55000000000000004">
      <c r="A71" s="289" t="s">
        <v>26</v>
      </c>
      <c r="B71" s="290"/>
      <c r="C71" s="290"/>
      <c r="D71" s="290"/>
      <c r="E71" s="290"/>
      <c r="F71" s="290"/>
      <c r="G71" s="283"/>
    </row>
    <row r="72" spans="1:10" ht="19.5" customHeight="1" thickBot="1" x14ac:dyDescent="0.55000000000000004">
      <c r="A72" s="376" t="str">
        <f>VLOOKUP(G72,'S2S2.1'!$A$51:$I$60,2,FALSE)</f>
        <v xml:space="preserve">2.1.2: Require "written lesson plans for classroom, behind-the-wheel, observation time, simulation, and driving ranges that include goals, objectives, and outcomes for learning". The following sub-components are not met: active learning/higher-order critical thinking skills, opportunity for learner reflection, and curricula that is culturally competent. </v>
      </c>
      <c r="B72" s="377"/>
      <c r="C72" s="377"/>
      <c r="D72" s="377"/>
      <c r="E72" s="377"/>
      <c r="F72" s="378"/>
      <c r="G72" s="292">
        <v>1</v>
      </c>
      <c r="H72" s="288"/>
      <c r="I72" s="288"/>
      <c r="J72" s="288"/>
    </row>
    <row r="73" spans="1:10" ht="15" customHeight="1" thickBot="1" x14ac:dyDescent="0.55000000000000004">
      <c r="A73" s="376" t="str">
        <f>VLOOKUP(G73,'S2S2.1'!$A$51:$I$60,2,FALSE)</f>
        <v xml:space="preserve">2.1.3: The State's minimum instruction hours fall below the recommended 45/classroom, 10/behind the wheel, and 10/additional hours of instruction. </v>
      </c>
      <c r="B73" s="377"/>
      <c r="C73" s="377"/>
      <c r="D73" s="377"/>
      <c r="E73" s="377"/>
      <c r="F73" s="378"/>
      <c r="G73" s="292">
        <v>2</v>
      </c>
      <c r="H73" s="288"/>
      <c r="I73" s="288"/>
      <c r="J73" s="288"/>
    </row>
    <row r="74" spans="1:10" ht="15" customHeight="1" thickBot="1" x14ac:dyDescent="0.55000000000000004">
      <c r="A74" s="376" t="e">
        <f>VLOOKUP(G74,'S2S2.1'!$A$51:$I$60,2,FALSE)</f>
        <v>#N/A</v>
      </c>
      <c r="B74" s="377"/>
      <c r="C74" s="377"/>
      <c r="D74" s="377"/>
      <c r="E74" s="377"/>
      <c r="F74" s="378"/>
      <c r="G74" s="292">
        <v>3</v>
      </c>
      <c r="H74" s="288"/>
      <c r="I74" s="288"/>
      <c r="J74" s="288"/>
    </row>
    <row r="75" spans="1:10" s="288" customFormat="1" ht="15" customHeight="1" thickBot="1" x14ac:dyDescent="0.55000000000000004">
      <c r="A75" s="294" t="s">
        <v>28</v>
      </c>
      <c r="B75" s="295"/>
      <c r="C75" s="295"/>
      <c r="D75" s="295"/>
      <c r="E75" s="295"/>
      <c r="F75" s="295"/>
      <c r="G75" s="284"/>
    </row>
    <row r="76" spans="1:10" ht="14.7" thickBot="1" x14ac:dyDescent="0.55000000000000004">
      <c r="A76" s="376" t="e">
        <f>VLOOKUP(G76,'S2S2.2'!$A$42:$I$51,2,FALSE)</f>
        <v>#N/A</v>
      </c>
      <c r="B76" s="377"/>
      <c r="C76" s="377"/>
      <c r="D76" s="377"/>
      <c r="E76" s="377"/>
      <c r="F76" s="378"/>
      <c r="G76" s="292">
        <v>1</v>
      </c>
      <c r="H76" s="288"/>
      <c r="I76" s="288"/>
      <c r="J76" s="288"/>
    </row>
    <row r="77" spans="1:10" ht="15" customHeight="1" thickBot="1" x14ac:dyDescent="0.55000000000000004">
      <c r="A77" s="376" t="e">
        <f>VLOOKUP(G77,'S2S2.2'!$A$42:$I$51,2,FALSE)</f>
        <v>#N/A</v>
      </c>
      <c r="B77" s="377"/>
      <c r="C77" s="377"/>
      <c r="D77" s="377"/>
      <c r="E77" s="377"/>
      <c r="F77" s="378"/>
      <c r="G77" s="292">
        <v>2</v>
      </c>
      <c r="H77" s="288"/>
      <c r="I77" s="288"/>
      <c r="J77" s="288"/>
    </row>
    <row r="78" spans="1:10" ht="15" customHeight="1" thickBot="1" x14ac:dyDescent="0.55000000000000004">
      <c r="A78" s="376" t="str">
        <f>VLOOKUP(G78,'S2S2.2'!$A$42:$I$51,2,FALSE)</f>
        <v>2.2.1 and 2.2.2: Chapter 9, Rule, §6, subsection 1D 8/Evalutation: Places responsibility on individual schools for creating a plan for evaluation and recording student progress, however, no parameters are defined that would ensure that the school meets the Standards for timely and ongoing feedback to students.</v>
      </c>
      <c r="B78" s="377"/>
      <c r="C78" s="377"/>
      <c r="D78" s="377"/>
      <c r="E78" s="377"/>
      <c r="F78" s="378"/>
      <c r="G78" s="292">
        <v>3</v>
      </c>
      <c r="H78" s="288"/>
      <c r="I78" s="288"/>
      <c r="J78" s="288"/>
    </row>
    <row r="79" spans="1:10" s="288" customFormat="1" ht="15" customHeight="1" thickBot="1" x14ac:dyDescent="0.55000000000000004">
      <c r="A79" s="294" t="s">
        <v>30</v>
      </c>
      <c r="B79" s="295"/>
      <c r="C79" s="295"/>
      <c r="D79" s="295"/>
      <c r="E79" s="295"/>
      <c r="F79" s="295"/>
      <c r="G79" s="284"/>
    </row>
    <row r="80" spans="1:10" ht="14.7" thickBot="1" x14ac:dyDescent="0.55000000000000004">
      <c r="A80" s="376" t="e">
        <f>VLOOKUP(G80,'S2S2.3'!$A$49:$I$58,2,FALSE)</f>
        <v>#N/A</v>
      </c>
      <c r="B80" s="377"/>
      <c r="C80" s="377"/>
      <c r="D80" s="377"/>
      <c r="E80" s="377"/>
      <c r="F80" s="378"/>
      <c r="G80" s="292">
        <v>1</v>
      </c>
      <c r="H80" s="288"/>
      <c r="I80" s="288"/>
      <c r="J80" s="288"/>
    </row>
    <row r="81" spans="1:10" ht="15" customHeight="1" thickBot="1" x14ac:dyDescent="0.55000000000000004">
      <c r="A81" s="376" t="e">
        <f>VLOOKUP(G81,'S2S2.3'!$A$49:$I$58,2,FALSE)</f>
        <v>#N/A</v>
      </c>
      <c r="B81" s="377"/>
      <c r="C81" s="377"/>
      <c r="D81" s="377"/>
      <c r="E81" s="377"/>
      <c r="F81" s="378"/>
      <c r="G81" s="292">
        <v>2</v>
      </c>
      <c r="H81" s="288"/>
      <c r="I81" s="288"/>
      <c r="J81" s="288"/>
    </row>
    <row r="82" spans="1:10" ht="15" customHeight="1" thickBot="1" x14ac:dyDescent="0.55000000000000004">
      <c r="A82" s="376" t="e">
        <f>VLOOKUP(G82,'S2S2.3'!$A$49:$I$58,2,FALSE)</f>
        <v>#N/A</v>
      </c>
      <c r="B82" s="377"/>
      <c r="C82" s="377"/>
      <c r="D82" s="377"/>
      <c r="E82" s="377"/>
      <c r="F82" s="378"/>
      <c r="G82" s="292">
        <v>3</v>
      </c>
      <c r="H82" s="288"/>
      <c r="I82" s="288"/>
      <c r="J82" s="288"/>
    </row>
    <row r="83" spans="1:10" s="288" customFormat="1" ht="15" customHeight="1" thickBot="1" x14ac:dyDescent="0.55000000000000004">
      <c r="A83" s="289" t="s">
        <v>32</v>
      </c>
      <c r="B83" s="295"/>
      <c r="C83" s="295"/>
      <c r="D83" s="295"/>
      <c r="E83" s="295"/>
      <c r="F83" s="295"/>
      <c r="G83" s="287"/>
    </row>
    <row r="84" spans="1:10" ht="14.7" thickBot="1" x14ac:dyDescent="0.55000000000000004">
      <c r="A84" s="376" t="str">
        <f>VLOOKUP(G84,'S2S2.4'!$A$47:$I$56,2,FALSE)</f>
        <v>2.4: Create Rules that govern and define parameters by which online delivery of driver education is designed, delivered, and how students are assessed.</v>
      </c>
      <c r="B84" s="377"/>
      <c r="C84" s="377"/>
      <c r="D84" s="377"/>
      <c r="E84" s="377"/>
      <c r="F84" s="378"/>
      <c r="G84" s="292">
        <v>1</v>
      </c>
      <c r="H84" s="288"/>
      <c r="I84" s="288"/>
      <c r="J84" s="288"/>
    </row>
    <row r="85" spans="1:10" ht="15" customHeight="1" thickBot="1" x14ac:dyDescent="0.55000000000000004">
      <c r="A85" s="376" t="e">
        <f>VLOOKUP(G85,'S2S2.4'!$A$47:$I$56,2,FALSE)</f>
        <v>#N/A</v>
      </c>
      <c r="B85" s="377"/>
      <c r="C85" s="377"/>
      <c r="D85" s="377"/>
      <c r="E85" s="377"/>
      <c r="F85" s="378"/>
      <c r="G85" s="292">
        <v>2</v>
      </c>
      <c r="H85" s="288"/>
      <c r="I85" s="288"/>
      <c r="J85" s="288"/>
    </row>
    <row r="86" spans="1:10" ht="15" customHeight="1" thickBot="1" x14ac:dyDescent="0.55000000000000004">
      <c r="A86" s="376" t="e">
        <f>VLOOKUP(G86,'S2S2.4'!$A$47:$I$56,2,FALSE)</f>
        <v>#N/A</v>
      </c>
      <c r="B86" s="377"/>
      <c r="C86" s="377"/>
      <c r="D86" s="377"/>
      <c r="E86" s="377"/>
      <c r="F86" s="378"/>
      <c r="G86" s="292">
        <v>3</v>
      </c>
      <c r="H86" s="288"/>
      <c r="I86" s="288"/>
      <c r="J86" s="288"/>
    </row>
  </sheetData>
  <mergeCells count="41">
    <mergeCell ref="A74:F74"/>
    <mergeCell ref="A76:F76"/>
    <mergeCell ref="A77:F77"/>
    <mergeCell ref="A78:F78"/>
    <mergeCell ref="A86:F86"/>
    <mergeCell ref="A80:F80"/>
    <mergeCell ref="A81:F81"/>
    <mergeCell ref="A82:F82"/>
    <mergeCell ref="A84:F84"/>
    <mergeCell ref="A85:F85"/>
    <mergeCell ref="A61:F61"/>
    <mergeCell ref="A62:F62"/>
    <mergeCell ref="A63:F63"/>
    <mergeCell ref="A65:F65"/>
    <mergeCell ref="A73:F73"/>
    <mergeCell ref="A66:F66"/>
    <mergeCell ref="A67:F67"/>
    <mergeCell ref="A72:F72"/>
    <mergeCell ref="A35:F35"/>
    <mergeCell ref="A36:F36"/>
    <mergeCell ref="A37:F37"/>
    <mergeCell ref="A39:F39"/>
    <mergeCell ref="A40:F40"/>
    <mergeCell ref="A6:B6"/>
    <mergeCell ref="A7:B7"/>
    <mergeCell ref="A8:B8"/>
    <mergeCell ref="A9:B9"/>
    <mergeCell ref="A10:B10"/>
    <mergeCell ref="A41:F41"/>
    <mergeCell ref="A43:F43"/>
    <mergeCell ref="A44:F44"/>
    <mergeCell ref="A45:F45"/>
    <mergeCell ref="A47:F47"/>
    <mergeCell ref="A57:F57"/>
    <mergeCell ref="A58:F58"/>
    <mergeCell ref="A59:F59"/>
    <mergeCell ref="A48:F48"/>
    <mergeCell ref="A49:F49"/>
    <mergeCell ref="A53:F53"/>
    <mergeCell ref="A54:F54"/>
    <mergeCell ref="A55:F55"/>
  </mergeCells>
  <conditionalFormatting sqref="H1">
    <cfRule type="containsText" dxfId="618" priority="1" operator="containsText" text="n/a">
      <formula>NOT(ISERROR(SEARCH("n/a",H1)))</formula>
    </cfRule>
    <cfRule type="containsText" dxfId="617" priority="2" operator="containsText" text="no">
      <formula>NOT(ISERROR(SEARCH("no",H1)))</formula>
    </cfRule>
  </conditionalFormatting>
  <hyperlinks>
    <hyperlink ref="D5" location="'S2'!B2" display="'S2'!B2" xr:uid="{00000000-0004-0000-0F00-000000000000}"/>
    <hyperlink ref="E5" location="'S2'!B59" display="'S2'!B59" xr:uid="{00000000-0004-0000-0F00-000001000000}"/>
    <hyperlink ref="F5" location="'S2'!B76" display="'S2'!B76" xr:uid="{00000000-0004-0000-0F00-000002000000}"/>
    <hyperlink ref="G5" location="'S2'!B135" display="'S2'!B135" xr:uid="{00000000-0004-0000-0F00-000003000000}"/>
    <hyperlink ref="H1" location="TOC!A1" display="Return to Table of Contents" xr:uid="{00000000-0004-0000-0F00-000004000000}"/>
    <hyperlink ref="C1" location="'S2'!G3" display="'S2'!G3" xr:uid="{00000000-0004-0000-0F00-000005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Assessment_DataCollection!$V$2:$V$4</xm:f>
          </x14:formula1>
          <xm:sqref>G40:G42 G77:G79 G44:G46 G54:G56 G73:G75 G48:G49 G85:G86 G36:G38 G58:G60 G66:G67 G62:G64 G81:G83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S131"/>
  <sheetViews>
    <sheetView workbookViewId="0">
      <pane ySplit="2" topLeftCell="A93" activePane="bottomLeft" state="frozen"/>
      <selection pane="bottomLeft" activeCell="G93" sqref="G93"/>
    </sheetView>
  </sheetViews>
  <sheetFormatPr defaultRowHeight="14.35" x14ac:dyDescent="0.5"/>
  <cols>
    <col min="1" max="1" width="9.29296875" bestFit="1" customWidth="1"/>
    <col min="2" max="2" width="63.05859375" style="132" hidden="1" customWidth="1"/>
    <col min="3" max="3" width="11" hidden="1" customWidth="1"/>
    <col min="4" max="4" width="11.52734375" hidden="1" customWidth="1"/>
    <col min="5" max="5" width="6.3515625" hidden="1" customWidth="1"/>
    <col min="6" max="6" width="0" hidden="1" customWidth="1"/>
    <col min="7" max="7" width="63.05859375" style="119" customWidth="1"/>
    <col min="8" max="8" width="13.52734375" style="130" customWidth="1"/>
    <col min="9" max="9" width="21.52734375" customWidth="1"/>
    <col min="10" max="11" width="41.52734375" customWidth="1"/>
    <col min="12" max="12" width="13.52734375" customWidth="1"/>
    <col min="13" max="15" width="41.52734375" customWidth="1"/>
    <col min="16" max="16" width="41.52734375" hidden="1" customWidth="1"/>
    <col min="17" max="17" width="41.52734375" customWidth="1"/>
    <col min="18" max="19" width="12.52734375" customWidth="1"/>
  </cols>
  <sheetData>
    <row r="1" spans="1:19" s="90" customFormat="1" ht="14.7" thickBot="1" x14ac:dyDescent="0.45">
      <c r="A1" s="56" t="s">
        <v>161</v>
      </c>
      <c r="B1" s="149" t="s">
        <v>557</v>
      </c>
      <c r="C1" s="171" t="s">
        <v>81</v>
      </c>
      <c r="D1" s="172"/>
      <c r="E1" s="170"/>
      <c r="F1" s="56" t="s">
        <v>161</v>
      </c>
      <c r="G1" s="57" t="s">
        <v>162</v>
      </c>
      <c r="H1" s="235"/>
      <c r="I1" s="162"/>
      <c r="J1" s="162"/>
      <c r="K1" s="171" t="s">
        <v>81</v>
      </c>
      <c r="L1" s="166"/>
      <c r="M1" s="173" t="s">
        <v>163</v>
      </c>
      <c r="N1" s="166"/>
      <c r="O1" s="166"/>
      <c r="P1" s="171" t="s">
        <v>81</v>
      </c>
      <c r="Q1" s="166"/>
      <c r="R1" s="247" t="s">
        <v>163</v>
      </c>
      <c r="S1" s="214"/>
    </row>
    <row r="2" spans="1:19" s="84" customFormat="1" ht="41.35" thickBot="1" x14ac:dyDescent="0.45">
      <c r="A2" s="8">
        <f>Assessment_DataCollection!A385</f>
        <v>3</v>
      </c>
      <c r="B2" s="134" t="str">
        <f>Assessment_DataCollection!B385</f>
        <v>Instructor Qualifications</v>
      </c>
      <c r="C2" s="8" t="str">
        <f>Assessment_DataCollection!C385</f>
        <v>Public</v>
      </c>
      <c r="D2" s="133" t="str">
        <f>Assessment_DataCollection!D385</f>
        <v>Private/ Commercial</v>
      </c>
      <c r="F2" s="8">
        <v>3</v>
      </c>
      <c r="G2" s="57" t="s">
        <v>911</v>
      </c>
      <c r="H2" s="246" t="s">
        <v>165</v>
      </c>
      <c r="I2" s="190" t="s">
        <v>166</v>
      </c>
      <c r="J2" s="191" t="s">
        <v>167</v>
      </c>
      <c r="K2" s="191" t="s">
        <v>168</v>
      </c>
      <c r="L2" s="240" t="s">
        <v>169</v>
      </c>
      <c r="M2" s="125" t="s">
        <v>170</v>
      </c>
      <c r="N2" s="165" t="s">
        <v>171</v>
      </c>
      <c r="O2" s="125" t="s">
        <v>172</v>
      </c>
      <c r="P2" s="213" t="s">
        <v>173</v>
      </c>
      <c r="Q2" s="191" t="s">
        <v>168</v>
      </c>
      <c r="R2" s="241" t="s">
        <v>174</v>
      </c>
      <c r="S2" s="241" t="s">
        <v>175</v>
      </c>
    </row>
    <row r="3" spans="1:19" ht="14.7" thickBot="1" x14ac:dyDescent="0.55000000000000004">
      <c r="A3" s="8">
        <f>Assessment_DataCollection!A386</f>
        <v>3.1</v>
      </c>
      <c r="B3" s="243" t="str">
        <f>Assessment_DataCollection!B386</f>
        <v>Prerequisites</v>
      </c>
      <c r="C3" s="3"/>
      <c r="D3" s="3"/>
      <c r="E3" s="288"/>
      <c r="F3" s="8">
        <v>3.1</v>
      </c>
      <c r="G3" s="243" t="s">
        <v>912</v>
      </c>
      <c r="H3" s="238"/>
      <c r="I3" s="192"/>
      <c r="J3" s="192"/>
      <c r="K3" s="232"/>
      <c r="L3" s="239"/>
      <c r="M3" s="192"/>
      <c r="N3" s="192"/>
      <c r="O3" s="192"/>
      <c r="P3" s="193"/>
      <c r="Q3" s="193"/>
      <c r="R3" s="242"/>
      <c r="S3" s="242"/>
    </row>
    <row r="4" spans="1:19" ht="43.35" thickBot="1" x14ac:dyDescent="0.55000000000000004">
      <c r="A4" s="8" t="str">
        <f>Assessment_DataCollection!A387</f>
        <v>3.1.1</v>
      </c>
      <c r="B4" s="243" t="str">
        <f>Assessment_DataCollection!B387</f>
        <v>3.1.1 States shall require the following prerequisites for instructor candidates receiving training. As recognized or determined by the State, each instructor candidate shall:</v>
      </c>
      <c r="C4" s="3"/>
      <c r="D4" s="3"/>
      <c r="E4" s="288"/>
      <c r="F4" s="8" t="s">
        <v>913</v>
      </c>
      <c r="G4" s="243" t="s">
        <v>914</v>
      </c>
      <c r="H4" s="194" t="s">
        <v>15</v>
      </c>
      <c r="I4" s="195"/>
      <c r="J4" s="196"/>
      <c r="K4" s="196"/>
      <c r="L4" s="194"/>
      <c r="M4" s="196"/>
      <c r="N4" s="196"/>
      <c r="O4" s="214"/>
      <c r="P4" s="214"/>
      <c r="Q4" s="214"/>
      <c r="R4" s="231"/>
      <c r="S4" s="231"/>
    </row>
    <row r="5" spans="1:19" ht="95.7" x14ac:dyDescent="0.5">
      <c r="A5" s="8" t="s">
        <v>15</v>
      </c>
      <c r="B5" s="248" t="s">
        <v>15</v>
      </c>
      <c r="C5" s="249"/>
      <c r="D5" s="250"/>
      <c r="E5" s="288"/>
      <c r="F5" s="8"/>
      <c r="G5" s="58" t="s">
        <v>915</v>
      </c>
      <c r="H5" s="197">
        <v>44518</v>
      </c>
      <c r="I5" s="198" t="s">
        <v>786</v>
      </c>
      <c r="J5" s="199" t="s">
        <v>916</v>
      </c>
      <c r="K5" s="200" t="s">
        <v>917</v>
      </c>
      <c r="L5" s="233">
        <v>44520</v>
      </c>
      <c r="M5" s="234" t="s">
        <v>918</v>
      </c>
      <c r="N5" s="215" t="s">
        <v>919</v>
      </c>
      <c r="O5" s="234" t="s">
        <v>920</v>
      </c>
      <c r="P5" s="216"/>
      <c r="Q5" s="217"/>
      <c r="R5" s="234" t="s">
        <v>186</v>
      </c>
      <c r="S5" s="234"/>
    </row>
    <row r="6" spans="1:19" ht="94.5" customHeight="1" x14ac:dyDescent="0.5">
      <c r="A6" s="8" t="str">
        <f>Assessment_DataCollection!A389</f>
        <v>3.1.1.a</v>
      </c>
      <c r="B6" s="248" t="str">
        <f>Assessment_DataCollection!B389</f>
        <v>3.1.1 a. Possess a valid driver's license (held for at least 5 consecutive years).</v>
      </c>
      <c r="C6" s="249" t="str">
        <f>Assessment_DataCollection!C389</f>
        <v>Yes</v>
      </c>
      <c r="D6" s="250" t="str">
        <f>Assessment_DataCollection!D389</f>
        <v>Yes</v>
      </c>
      <c r="E6" s="288"/>
      <c r="F6" s="8" t="s">
        <v>921</v>
      </c>
      <c r="G6" s="58" t="s">
        <v>922</v>
      </c>
      <c r="H6" s="197">
        <v>44518</v>
      </c>
      <c r="I6" s="198" t="s">
        <v>786</v>
      </c>
      <c r="J6" s="199" t="s">
        <v>923</v>
      </c>
      <c r="K6" s="200" t="s">
        <v>924</v>
      </c>
      <c r="L6" s="233">
        <v>44520</v>
      </c>
      <c r="M6" s="234" t="s">
        <v>925</v>
      </c>
      <c r="N6" s="215" t="s">
        <v>926</v>
      </c>
      <c r="O6" s="234" t="s">
        <v>920</v>
      </c>
      <c r="P6" s="216"/>
      <c r="Q6" s="217"/>
      <c r="R6" s="234" t="s">
        <v>186</v>
      </c>
      <c r="S6" s="234"/>
    </row>
    <row r="7" spans="1:19" ht="41" x14ac:dyDescent="0.5">
      <c r="A7" s="8" t="str">
        <f>Assessment_DataCollection!A390</f>
        <v>3.1.1.b</v>
      </c>
      <c r="B7" s="248" t="str">
        <f>Assessment_DataCollection!B390</f>
        <v>3.1.1 b. Have an acceptable driving record.</v>
      </c>
      <c r="C7" s="249" t="str">
        <f>Assessment_DataCollection!C390</f>
        <v>Yes</v>
      </c>
      <c r="D7" s="250" t="str">
        <f>Assessment_DataCollection!D390</f>
        <v>Yes</v>
      </c>
      <c r="E7" s="288"/>
      <c r="F7" s="8" t="s">
        <v>927</v>
      </c>
      <c r="G7" s="58" t="s">
        <v>928</v>
      </c>
      <c r="H7" s="197">
        <v>44518</v>
      </c>
      <c r="I7" s="198" t="s">
        <v>786</v>
      </c>
      <c r="J7" s="199" t="s">
        <v>929</v>
      </c>
      <c r="K7" s="200" t="s">
        <v>930</v>
      </c>
      <c r="L7" s="233">
        <v>44520</v>
      </c>
      <c r="M7" s="234" t="s">
        <v>931</v>
      </c>
      <c r="N7" s="215"/>
      <c r="O7" s="234" t="s">
        <v>932</v>
      </c>
      <c r="P7" s="216"/>
      <c r="Q7" s="217"/>
      <c r="R7" s="234" t="s">
        <v>186</v>
      </c>
      <c r="S7" s="234"/>
    </row>
    <row r="8" spans="1:19" ht="54.7" x14ac:dyDescent="0.5">
      <c r="A8" s="8" t="str">
        <f>Assessment_DataCollection!A391</f>
        <v>3.1.1.c</v>
      </c>
      <c r="B8" s="248" t="str">
        <f>Assessment_DataCollection!B391</f>
        <v>3.1.1 c. Pass Federal and State criminal background checks.</v>
      </c>
      <c r="C8" s="249" t="str">
        <f>Assessment_DataCollection!C391</f>
        <v>Planned</v>
      </c>
      <c r="D8" s="250" t="str">
        <f>Assessment_DataCollection!D391</f>
        <v>Planned</v>
      </c>
      <c r="E8" s="288"/>
      <c r="F8" s="8" t="s">
        <v>933</v>
      </c>
      <c r="G8" s="58" t="s">
        <v>934</v>
      </c>
      <c r="H8" s="197">
        <v>44518</v>
      </c>
      <c r="I8" s="198" t="s">
        <v>786</v>
      </c>
      <c r="J8" s="199" t="s">
        <v>935</v>
      </c>
      <c r="K8" s="200" t="s">
        <v>936</v>
      </c>
      <c r="L8" s="233">
        <v>44520</v>
      </c>
      <c r="M8" s="234" t="s">
        <v>937</v>
      </c>
      <c r="N8" s="215"/>
      <c r="O8" s="234" t="s">
        <v>932</v>
      </c>
      <c r="P8" s="216"/>
      <c r="Q8" s="217"/>
      <c r="R8" s="234" t="s">
        <v>186</v>
      </c>
      <c r="S8" s="234"/>
    </row>
    <row r="9" spans="1:19" ht="177.7" x14ac:dyDescent="0.5">
      <c r="A9" s="8" t="str">
        <f>Assessment_DataCollection!A392</f>
        <v>3.1.1.d</v>
      </c>
      <c r="B9" s="248" t="str">
        <f>Assessment_DataCollection!B392</f>
        <v>3.1.1 d. Meet health or physical requirements.</v>
      </c>
      <c r="C9" s="249" t="str">
        <f>Assessment_DataCollection!C392</f>
        <v>Yes</v>
      </c>
      <c r="D9" s="250" t="str">
        <f>Assessment_DataCollection!D392</f>
        <v>Yes</v>
      </c>
      <c r="E9" s="288"/>
      <c r="F9" s="8" t="s">
        <v>938</v>
      </c>
      <c r="G9" s="58" t="s">
        <v>939</v>
      </c>
      <c r="H9" s="197">
        <v>44518</v>
      </c>
      <c r="I9" s="198" t="s">
        <v>786</v>
      </c>
      <c r="J9" s="199" t="s">
        <v>940</v>
      </c>
      <c r="K9" s="200" t="s">
        <v>941</v>
      </c>
      <c r="L9" s="233">
        <v>44520</v>
      </c>
      <c r="M9" s="234" t="s">
        <v>942</v>
      </c>
      <c r="N9" s="215"/>
      <c r="O9" s="234" t="s">
        <v>932</v>
      </c>
      <c r="P9" s="216"/>
      <c r="Q9" s="217"/>
      <c r="R9" s="234" t="s">
        <v>186</v>
      </c>
      <c r="S9" s="234"/>
    </row>
    <row r="10" spans="1:19" ht="27.35" x14ac:dyDescent="0.5">
      <c r="A10" s="8" t="str">
        <f>Assessment_DataCollection!A393</f>
        <v>3.1.1.e</v>
      </c>
      <c r="B10" s="248" t="str">
        <f>Assessment_DataCollection!B393</f>
        <v>3.1.1 e. Achieve the minimum academic education requirement (high school graduate).</v>
      </c>
      <c r="C10" s="249" t="str">
        <f>Assessment_DataCollection!C393</f>
        <v>Yes</v>
      </c>
      <c r="D10" s="250" t="str">
        <f>Assessment_DataCollection!D393</f>
        <v>Yes</v>
      </c>
      <c r="E10" s="288"/>
      <c r="F10" s="8" t="s">
        <v>943</v>
      </c>
      <c r="G10" s="58" t="s">
        <v>944</v>
      </c>
      <c r="H10" s="197">
        <v>44518</v>
      </c>
      <c r="I10" s="198" t="s">
        <v>786</v>
      </c>
      <c r="J10" s="199" t="s">
        <v>945</v>
      </c>
      <c r="K10" s="200" t="s">
        <v>946</v>
      </c>
      <c r="L10" s="233">
        <v>44520</v>
      </c>
      <c r="M10" s="234" t="s">
        <v>947</v>
      </c>
      <c r="N10" s="215"/>
      <c r="O10" s="234" t="s">
        <v>932</v>
      </c>
      <c r="P10" s="216"/>
      <c r="Q10" s="217"/>
      <c r="R10" s="234" t="s">
        <v>186</v>
      </c>
      <c r="S10" s="234"/>
    </row>
    <row r="11" spans="1:19" ht="27.35" x14ac:dyDescent="0.5">
      <c r="A11" s="8" t="str">
        <f>Assessment_DataCollection!A394</f>
        <v>3.1.1.f</v>
      </c>
      <c r="B11" s="248" t="str">
        <f>Assessment_DataCollection!B394</f>
        <v>3.1.1 f. Meet the minimum age requirement-(at least 21 years of age).</v>
      </c>
      <c r="C11" s="249" t="str">
        <f>Assessment_DataCollection!C394</f>
        <v>Yes</v>
      </c>
      <c r="D11" s="250" t="str">
        <f>Assessment_DataCollection!D394</f>
        <v>Yes</v>
      </c>
      <c r="E11" s="288"/>
      <c r="F11" s="8" t="s">
        <v>948</v>
      </c>
      <c r="G11" s="58" t="s">
        <v>949</v>
      </c>
      <c r="H11" s="197">
        <v>44518</v>
      </c>
      <c r="I11" s="198" t="s">
        <v>786</v>
      </c>
      <c r="J11" s="199" t="s">
        <v>950</v>
      </c>
      <c r="K11" s="200" t="s">
        <v>951</v>
      </c>
      <c r="L11" s="233">
        <v>44520</v>
      </c>
      <c r="M11" s="234" t="s">
        <v>952</v>
      </c>
      <c r="N11" s="215"/>
      <c r="O11" s="234" t="s">
        <v>953</v>
      </c>
      <c r="P11" s="216"/>
      <c r="Q11" s="217"/>
      <c r="R11" s="234" t="s">
        <v>186</v>
      </c>
      <c r="S11" s="234"/>
    </row>
    <row r="12" spans="1:19" ht="57.7" thickBot="1" x14ac:dyDescent="0.55000000000000004">
      <c r="A12" s="8" t="str">
        <f>Assessment_DataCollection!A395</f>
        <v>3.1.2</v>
      </c>
      <c r="B12" s="243"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C12" s="3" t="str">
        <f>Assessment_DataCollection!C395</f>
        <v>No</v>
      </c>
      <c r="D12" s="3" t="str">
        <f>Assessment_DataCollection!D395</f>
        <v>No</v>
      </c>
      <c r="E12" s="288"/>
      <c r="F12" s="8" t="s">
        <v>954</v>
      </c>
      <c r="G12" s="243" t="s">
        <v>955</v>
      </c>
      <c r="H12" s="194"/>
      <c r="I12" s="195"/>
      <c r="J12" s="196"/>
      <c r="K12" s="196"/>
      <c r="L12" s="194"/>
      <c r="M12" s="196"/>
      <c r="N12" s="196"/>
      <c r="O12" s="214"/>
      <c r="P12" s="214"/>
      <c r="Q12" s="214"/>
      <c r="R12" s="231"/>
      <c r="S12" s="231"/>
    </row>
    <row r="13" spans="1:19" ht="68.349999999999994" x14ac:dyDescent="0.5">
      <c r="A13" s="8" t="s">
        <v>15</v>
      </c>
      <c r="B13" s="248"/>
      <c r="C13" s="249"/>
      <c r="D13" s="250"/>
      <c r="E13" s="288"/>
      <c r="F13" s="8"/>
      <c r="G13" s="58" t="s">
        <v>956</v>
      </c>
      <c r="H13" s="197">
        <v>44518</v>
      </c>
      <c r="I13" s="198" t="s">
        <v>786</v>
      </c>
      <c r="J13" s="199" t="s">
        <v>957</v>
      </c>
      <c r="K13" s="200" t="s">
        <v>958</v>
      </c>
      <c r="L13" s="233">
        <v>44521</v>
      </c>
      <c r="M13" s="234" t="s">
        <v>959</v>
      </c>
      <c r="N13" s="215" t="s">
        <v>960</v>
      </c>
      <c r="O13" s="234" t="s">
        <v>953</v>
      </c>
      <c r="P13" s="216"/>
      <c r="Q13" s="217" t="s">
        <v>961</v>
      </c>
      <c r="R13" s="234" t="s">
        <v>207</v>
      </c>
      <c r="S13" s="234"/>
    </row>
    <row r="14" spans="1:19" ht="27.35" x14ac:dyDescent="0.5">
      <c r="A14" s="8" t="str">
        <f>Assessment_DataCollection!A397</f>
        <v>3.1.2.a</v>
      </c>
      <c r="B14" s="248" t="str">
        <f>Assessment_DataCollection!B397</f>
        <v>3.1.2 a. Instructor candidates must pass a basic driver knowledge test including State specific traffic laws</v>
      </c>
      <c r="C14" s="249" t="str">
        <f>Assessment_DataCollection!C397</f>
        <v>Yes</v>
      </c>
      <c r="D14" s="250" t="str">
        <f>Assessment_DataCollection!D397</f>
        <v>Yes</v>
      </c>
      <c r="E14" s="288"/>
      <c r="F14" s="8" t="s">
        <v>962</v>
      </c>
      <c r="G14" s="58" t="s">
        <v>963</v>
      </c>
      <c r="H14" s="197">
        <v>44518</v>
      </c>
      <c r="I14" s="198" t="s">
        <v>786</v>
      </c>
      <c r="J14" s="199" t="s">
        <v>302</v>
      </c>
      <c r="K14" s="200" t="s">
        <v>964</v>
      </c>
      <c r="L14" s="233">
        <v>44520</v>
      </c>
      <c r="M14" s="234" t="s">
        <v>947</v>
      </c>
      <c r="N14" s="215"/>
      <c r="O14" s="234" t="s">
        <v>932</v>
      </c>
      <c r="P14" s="216"/>
      <c r="Q14" s="217"/>
      <c r="R14" s="234" t="s">
        <v>186</v>
      </c>
      <c r="S14" s="234"/>
    </row>
    <row r="15" spans="1:19" ht="68.349999999999994" x14ac:dyDescent="0.5">
      <c r="A15" s="8" t="str">
        <f>Assessment_DataCollection!A398</f>
        <v>3.1.2.b</v>
      </c>
      <c r="B15" s="248" t="str">
        <f>Assessment_DataCollection!B398</f>
        <v>3.1.2 b. Instructor candidates must pass a basic driving skills assessment</v>
      </c>
      <c r="C15" s="249" t="str">
        <f>Assessment_DataCollection!C398</f>
        <v>Yes</v>
      </c>
      <c r="D15" s="250" t="str">
        <f>Assessment_DataCollection!D398</f>
        <v>Yes</v>
      </c>
      <c r="E15" s="288"/>
      <c r="F15" s="8" t="s">
        <v>965</v>
      </c>
      <c r="G15" s="58" t="s">
        <v>966</v>
      </c>
      <c r="H15" s="197">
        <v>44518</v>
      </c>
      <c r="I15" s="198" t="s">
        <v>786</v>
      </c>
      <c r="J15" s="199" t="s">
        <v>967</v>
      </c>
      <c r="K15" s="200"/>
      <c r="L15" s="233">
        <v>44520</v>
      </c>
      <c r="M15" s="234" t="s">
        <v>968</v>
      </c>
      <c r="N15" s="215"/>
      <c r="O15" s="234" t="s">
        <v>969</v>
      </c>
      <c r="P15" s="216"/>
      <c r="Q15" s="217"/>
      <c r="R15" s="234" t="s">
        <v>207</v>
      </c>
      <c r="S15" s="234"/>
    </row>
    <row r="16" spans="1:19" ht="43.35" thickBot="1" x14ac:dyDescent="0.55000000000000004">
      <c r="A16" s="8" t="str">
        <f>Assessment_DataCollection!A399</f>
        <v>3.1.3</v>
      </c>
      <c r="B16" s="243" t="str">
        <f>Assessment_DataCollection!B399</f>
        <v>3.1.3 States should require programs to pre-screen an individual to determine if they are an acceptable candidate to enter the instructor preparation program</v>
      </c>
      <c r="C16" s="3" t="str">
        <f>Assessment_DataCollection!C399</f>
        <v>Yes</v>
      </c>
      <c r="D16" s="3" t="str">
        <f>Assessment_DataCollection!D399</f>
        <v>Yes</v>
      </c>
      <c r="E16" s="288"/>
      <c r="F16" s="8" t="s">
        <v>970</v>
      </c>
      <c r="G16" s="243" t="s">
        <v>971</v>
      </c>
      <c r="H16" s="194"/>
      <c r="I16" s="195"/>
      <c r="J16" s="196"/>
      <c r="K16" s="196"/>
      <c r="L16" s="194"/>
      <c r="M16" s="196"/>
      <c r="N16" s="196"/>
      <c r="O16" s="214"/>
      <c r="P16" s="214"/>
      <c r="Q16" s="214"/>
      <c r="R16" s="231"/>
      <c r="S16" s="231"/>
    </row>
    <row r="17" spans="1:19" ht="341.7" x14ac:dyDescent="0.5">
      <c r="A17" s="8"/>
      <c r="B17" s="150"/>
      <c r="C17" s="249"/>
      <c r="D17" s="250"/>
      <c r="E17" s="288"/>
      <c r="F17" s="8"/>
      <c r="G17" s="58" t="s">
        <v>972</v>
      </c>
      <c r="H17" s="197">
        <v>44518</v>
      </c>
      <c r="I17" s="198" t="s">
        <v>786</v>
      </c>
      <c r="J17" s="199" t="s">
        <v>973</v>
      </c>
      <c r="K17" s="200" t="s">
        <v>974</v>
      </c>
      <c r="L17" s="233">
        <v>44520</v>
      </c>
      <c r="M17" s="234" t="s">
        <v>975</v>
      </c>
      <c r="N17" s="215" t="s">
        <v>976</v>
      </c>
      <c r="O17" s="234" t="s">
        <v>977</v>
      </c>
      <c r="P17" s="216"/>
      <c r="Q17" s="217"/>
      <c r="R17" s="234" t="s">
        <v>207</v>
      </c>
      <c r="S17" s="234"/>
    </row>
    <row r="18" spans="1:19" ht="14.7" thickBot="1" x14ac:dyDescent="0.55000000000000004">
      <c r="A18" s="8">
        <f>Assessment_DataCollection!A401</f>
        <v>3.2</v>
      </c>
      <c r="B18" s="243" t="str">
        <f>Assessment_DataCollection!B401</f>
        <v>Training</v>
      </c>
      <c r="C18" s="3"/>
      <c r="D18" s="3"/>
      <c r="E18" s="288"/>
      <c r="F18" s="8">
        <v>3.2</v>
      </c>
      <c r="G18" s="243" t="s">
        <v>978</v>
      </c>
      <c r="H18" s="194"/>
      <c r="I18" s="195"/>
      <c r="J18" s="196"/>
      <c r="K18" s="196"/>
      <c r="L18" s="194"/>
      <c r="M18" s="196"/>
      <c r="N18" s="196"/>
      <c r="O18" s="214"/>
      <c r="P18" s="214"/>
      <c r="Q18" s="214"/>
      <c r="R18" s="231"/>
      <c r="S18" s="231"/>
    </row>
    <row r="19" spans="1:19" ht="86.35" thickBot="1" x14ac:dyDescent="0.55000000000000004">
      <c r="A19" s="8" t="str">
        <f>Assessment_DataCollection!A402</f>
        <v>3.2.1</v>
      </c>
      <c r="B19" s="243"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19" s="3"/>
      <c r="D19" s="3"/>
      <c r="E19" s="288"/>
      <c r="F19" s="8" t="s">
        <v>979</v>
      </c>
      <c r="G19" s="243" t="s">
        <v>980</v>
      </c>
      <c r="H19" s="194"/>
      <c r="I19" s="195"/>
      <c r="J19" s="196"/>
      <c r="K19" s="196"/>
      <c r="L19" s="194"/>
      <c r="M19" s="196"/>
      <c r="N19" s="196"/>
      <c r="O19" s="214"/>
      <c r="P19" s="214"/>
      <c r="Q19" s="214"/>
      <c r="R19" s="231"/>
      <c r="S19" s="231"/>
    </row>
    <row r="20" spans="1:19" ht="82" x14ac:dyDescent="0.5">
      <c r="A20" s="8"/>
      <c r="B20" s="248" t="s">
        <v>15</v>
      </c>
      <c r="C20" s="249"/>
      <c r="D20" s="250"/>
      <c r="E20" s="288"/>
      <c r="F20" s="8"/>
      <c r="G20" s="58" t="s">
        <v>981</v>
      </c>
      <c r="H20" s="197">
        <v>44518</v>
      </c>
      <c r="I20" s="198" t="s">
        <v>786</v>
      </c>
      <c r="J20" s="199" t="s">
        <v>982</v>
      </c>
      <c r="K20" s="200" t="s">
        <v>983</v>
      </c>
      <c r="L20" s="233"/>
      <c r="M20" s="234" t="s">
        <v>984</v>
      </c>
      <c r="N20" s="215" t="s">
        <v>985</v>
      </c>
      <c r="O20" s="234" t="s">
        <v>986</v>
      </c>
      <c r="P20" s="216"/>
      <c r="Q20" s="217" t="s">
        <v>987</v>
      </c>
      <c r="R20" s="234" t="s">
        <v>207</v>
      </c>
      <c r="S20" s="234"/>
    </row>
    <row r="21" spans="1:19" ht="54.7" x14ac:dyDescent="0.5">
      <c r="A21" s="8" t="str">
        <f>Assessment_DataCollection!A404</f>
        <v>3.2.1.a</v>
      </c>
      <c r="B21" s="248" t="str">
        <f>Assessment_DataCollection!B404</f>
        <v>3.2.1 a. Demonstrate comprehension of the foundations of novice driver education by:</v>
      </c>
      <c r="C21" s="249"/>
      <c r="D21" s="250"/>
      <c r="E21" s="288"/>
      <c r="F21" s="8" t="s">
        <v>988</v>
      </c>
      <c r="G21" s="58" t="s">
        <v>989</v>
      </c>
      <c r="H21" s="197">
        <v>44518</v>
      </c>
      <c r="I21" s="198" t="s">
        <v>786</v>
      </c>
      <c r="J21" s="199" t="s">
        <v>990</v>
      </c>
      <c r="K21" s="200" t="s">
        <v>991</v>
      </c>
      <c r="L21" s="233">
        <v>44520</v>
      </c>
      <c r="M21" s="234" t="s">
        <v>992</v>
      </c>
      <c r="N21" s="215" t="s">
        <v>993</v>
      </c>
      <c r="O21" s="234" t="s">
        <v>994</v>
      </c>
      <c r="P21" s="216"/>
      <c r="Q21" s="217" t="s">
        <v>995</v>
      </c>
      <c r="R21" s="234" t="s">
        <v>207</v>
      </c>
      <c r="S21" s="234"/>
    </row>
    <row r="22" spans="1:19" ht="27.7" thickBot="1" x14ac:dyDescent="0.55000000000000004">
      <c r="A22" s="8"/>
      <c r="B22" s="248" t="str">
        <f>Assessment_DataCollection!B405</f>
        <v>i. applying and/or verbalizing risk management skills to the task of driving either as a driver or passenger;</v>
      </c>
      <c r="C22" s="249" t="str">
        <f>Assessment_DataCollection!C405</f>
        <v>Yes</v>
      </c>
      <c r="D22" s="250" t="str">
        <f>Assessment_DataCollection!D405</f>
        <v>Yes</v>
      </c>
      <c r="E22" s="288"/>
      <c r="F22" s="85"/>
      <c r="G22" s="58"/>
      <c r="H22" s="197"/>
      <c r="I22" s="198"/>
      <c r="J22" s="199"/>
      <c r="K22" s="200"/>
      <c r="L22" s="233"/>
      <c r="M22" s="234"/>
      <c r="N22" s="215"/>
      <c r="O22" s="234"/>
      <c r="P22" s="216"/>
      <c r="Q22" s="217"/>
      <c r="R22" s="234"/>
      <c r="S22" s="234"/>
    </row>
    <row r="23" spans="1:19" ht="14.7" thickBot="1" x14ac:dyDescent="0.55000000000000004">
      <c r="A23" s="8"/>
      <c r="B23" s="248" t="str">
        <f>Assessment_DataCollection!B406</f>
        <v>ii. identifying and demonstrating safe driving techniques; and</v>
      </c>
      <c r="C23" s="249" t="str">
        <f>Assessment_DataCollection!C406</f>
        <v>Yes</v>
      </c>
      <c r="D23" s="250" t="str">
        <f>Assessment_DataCollection!D406</f>
        <v>Yes</v>
      </c>
      <c r="E23" s="288"/>
      <c r="F23" s="85"/>
      <c r="G23" s="58"/>
      <c r="H23" s="197"/>
      <c r="I23" s="198"/>
      <c r="J23" s="199"/>
      <c r="K23" s="200"/>
      <c r="L23" s="233"/>
      <c r="M23" s="234"/>
      <c r="N23" s="215"/>
      <c r="O23" s="234"/>
      <c r="P23" s="216"/>
      <c r="Q23" s="217"/>
      <c r="R23" s="234"/>
      <c r="S23" s="234"/>
    </row>
    <row r="24" spans="1:19" ht="27.7" thickBot="1" x14ac:dyDescent="0.55000000000000004">
      <c r="A24" s="8"/>
      <c r="B24" s="248" t="str">
        <f>Assessment_DataCollection!B407</f>
        <v>iii. demonstrating how to drive in a highly social, strategic, and cooperative manner (environmentally friendly).</v>
      </c>
      <c r="C24" s="249" t="str">
        <f>Assessment_DataCollection!C407</f>
        <v>Yes</v>
      </c>
      <c r="D24" s="250" t="str">
        <f>Assessment_DataCollection!D407</f>
        <v>Yes</v>
      </c>
      <c r="E24" s="288"/>
      <c r="F24" s="85"/>
      <c r="G24" s="58"/>
      <c r="H24" s="197"/>
      <c r="I24" s="198"/>
      <c r="J24" s="199"/>
      <c r="K24" s="200"/>
      <c r="L24" s="233"/>
      <c r="M24" s="234"/>
      <c r="N24" s="215"/>
      <c r="O24" s="234"/>
      <c r="P24" s="216"/>
      <c r="Q24" s="217"/>
      <c r="R24" s="234"/>
      <c r="S24" s="234"/>
    </row>
    <row r="25" spans="1:19" ht="68.349999999999994" x14ac:dyDescent="0.5">
      <c r="A25" s="8" t="str">
        <f>Assessment_DataCollection!A408</f>
        <v>3.2.1.b</v>
      </c>
      <c r="B25" s="248" t="str">
        <f>Assessment_DataCollection!B408</f>
        <v>3.2.1 b. Demonstrate knowledge of the driver education curriculum content, including:</v>
      </c>
      <c r="C25" s="249"/>
      <c r="D25" s="250"/>
      <c r="E25" s="288"/>
      <c r="F25" s="8" t="s">
        <v>996</v>
      </c>
      <c r="G25" s="58" t="s">
        <v>997</v>
      </c>
      <c r="H25" s="197">
        <v>44518</v>
      </c>
      <c r="I25" s="198" t="s">
        <v>786</v>
      </c>
      <c r="J25" s="199" t="s">
        <v>998</v>
      </c>
      <c r="K25" s="200"/>
      <c r="L25" s="233">
        <v>44521</v>
      </c>
      <c r="M25" s="234" t="s">
        <v>999</v>
      </c>
      <c r="N25" s="215" t="s">
        <v>1000</v>
      </c>
      <c r="O25" s="234" t="s">
        <v>1001</v>
      </c>
      <c r="P25" s="216"/>
      <c r="Q25" s="217" t="s">
        <v>987</v>
      </c>
      <c r="R25" s="234" t="s">
        <v>207</v>
      </c>
      <c r="S25" s="234"/>
    </row>
    <row r="26" spans="1:19" ht="14.7" thickBot="1" x14ac:dyDescent="0.55000000000000004">
      <c r="A26" s="8"/>
      <c r="B26" s="248" t="str">
        <f>Assessment_DataCollection!B409</f>
        <v>i. State specific rules (i.e., GDL requirements);</v>
      </c>
      <c r="C26" s="249" t="str">
        <f>Assessment_DataCollection!C409</f>
        <v>Yes</v>
      </c>
      <c r="D26" s="250" t="str">
        <f>Assessment_DataCollection!D409</f>
        <v>Yes</v>
      </c>
      <c r="E26" s="288"/>
      <c r="F26" s="85"/>
      <c r="G26" s="58"/>
      <c r="H26" s="197"/>
      <c r="I26" s="198"/>
      <c r="J26" s="199"/>
      <c r="K26" s="200"/>
      <c r="L26" s="233"/>
      <c r="M26" s="234"/>
      <c r="N26" s="215"/>
      <c r="O26" s="234"/>
      <c r="P26" s="216"/>
      <c r="Q26" s="217"/>
      <c r="R26" s="234"/>
      <c r="S26" s="234"/>
    </row>
    <row r="27" spans="1:19" ht="14.7" thickBot="1" x14ac:dyDescent="0.55000000000000004">
      <c r="A27" s="8"/>
      <c r="B27" s="248" t="str">
        <f>Assessment_DataCollection!B410</f>
        <v>ii. rules of the road (State’s Highway Traffic/ Vehicle Code);</v>
      </c>
      <c r="C27" s="249" t="str">
        <f>Assessment_DataCollection!C410</f>
        <v>Yes</v>
      </c>
      <c r="D27" s="250" t="str">
        <f>Assessment_DataCollection!D410</f>
        <v>Yes</v>
      </c>
      <c r="E27" s="288"/>
      <c r="F27" s="85"/>
      <c r="G27" s="58"/>
      <c r="H27" s="197"/>
      <c r="I27" s="198"/>
      <c r="J27" s="199"/>
      <c r="K27" s="200"/>
      <c r="L27" s="233"/>
      <c r="M27" s="234"/>
      <c r="N27" s="215"/>
      <c r="O27" s="234"/>
      <c r="P27" s="216"/>
      <c r="Q27" s="217"/>
      <c r="R27" s="234"/>
      <c r="S27" s="234"/>
    </row>
    <row r="28" spans="1:19" ht="14.7" thickBot="1" x14ac:dyDescent="0.55000000000000004">
      <c r="A28" s="8"/>
      <c r="B28" s="248" t="str">
        <f>Assessment_DataCollection!B411</f>
        <v>iii. safe driving techniques;</v>
      </c>
      <c r="C28" s="249" t="str">
        <f>Assessment_DataCollection!C411</f>
        <v>Yes</v>
      </c>
      <c r="D28" s="250" t="str">
        <f>Assessment_DataCollection!D411</f>
        <v>Yes</v>
      </c>
      <c r="E28" s="288"/>
      <c r="F28" s="85"/>
      <c r="G28" s="58"/>
      <c r="H28" s="197"/>
      <c r="I28" s="198"/>
      <c r="J28" s="199"/>
      <c r="K28" s="200"/>
      <c r="L28" s="233"/>
      <c r="M28" s="234"/>
      <c r="N28" s="215"/>
      <c r="O28" s="234"/>
      <c r="P28" s="216"/>
      <c r="Q28" s="217"/>
      <c r="R28" s="234"/>
      <c r="S28" s="234"/>
    </row>
    <row r="29" spans="1:19" ht="14.7" thickBot="1" x14ac:dyDescent="0.55000000000000004">
      <c r="A29" s="8"/>
      <c r="B29" s="248" t="str">
        <f>Assessment_DataCollection!B412</f>
        <v>iv. risk management/ risk avoidance practices and procedures; and</v>
      </c>
      <c r="C29" s="249" t="str">
        <f>Assessment_DataCollection!C412</f>
        <v>Yes</v>
      </c>
      <c r="D29" s="250" t="str">
        <f>Assessment_DataCollection!D412</f>
        <v>Yes</v>
      </c>
      <c r="E29" s="288"/>
      <c r="F29" s="85"/>
      <c r="G29" s="58"/>
      <c r="H29" s="197"/>
      <c r="I29" s="198"/>
      <c r="J29" s="199"/>
      <c r="K29" s="200"/>
      <c r="L29" s="233"/>
      <c r="M29" s="234"/>
      <c r="N29" s="215"/>
      <c r="O29" s="234"/>
      <c r="P29" s="216"/>
      <c r="Q29" s="217"/>
      <c r="R29" s="234"/>
      <c r="S29" s="234"/>
    </row>
    <row r="30" spans="1:19" ht="14.7" thickBot="1" x14ac:dyDescent="0.55000000000000004">
      <c r="A30" s="8"/>
      <c r="B30" s="248" t="str">
        <f>Assessment_DataCollection!B413</f>
        <v>v. decision making skills.</v>
      </c>
      <c r="C30" s="249" t="str">
        <f>Assessment_DataCollection!C413</f>
        <v>Yes</v>
      </c>
      <c r="D30" s="250" t="str">
        <f>Assessment_DataCollection!D413</f>
        <v>Yes</v>
      </c>
      <c r="E30" s="288"/>
      <c r="F30" s="85"/>
      <c r="G30" s="58"/>
      <c r="H30" s="197"/>
      <c r="I30" s="198"/>
      <c r="J30" s="199"/>
      <c r="K30" s="200"/>
      <c r="L30" s="233"/>
      <c r="M30" s="234"/>
      <c r="N30" s="215"/>
      <c r="O30" s="234"/>
      <c r="P30" s="216"/>
      <c r="Q30" s="217"/>
      <c r="R30" s="234"/>
      <c r="S30" s="234"/>
    </row>
    <row r="31" spans="1:19" ht="41" x14ac:dyDescent="0.5">
      <c r="A31" s="8" t="str">
        <f>Assessment_DataCollection!A414</f>
        <v>3.2.1.c</v>
      </c>
      <c r="B31" s="248" t="str">
        <f>Assessment_DataCollection!B414</f>
        <v>3.2.1 c. Recognize and explain the general nature of the foundations of novice driver education within the highway transportation system and the consequences of system failures.</v>
      </c>
      <c r="C31" s="249" t="str">
        <f>Assessment_DataCollection!C414</f>
        <v>Yes</v>
      </c>
      <c r="D31" s="250" t="str">
        <f>Assessment_DataCollection!D414</f>
        <v>Yes</v>
      </c>
      <c r="E31" s="288"/>
      <c r="F31" s="8" t="s">
        <v>1002</v>
      </c>
      <c r="G31" s="58" t="s">
        <v>1003</v>
      </c>
      <c r="H31" s="197">
        <v>44518</v>
      </c>
      <c r="I31" s="198"/>
      <c r="J31" s="199" t="s">
        <v>213</v>
      </c>
      <c r="K31" s="200"/>
      <c r="L31" s="233">
        <v>44523</v>
      </c>
      <c r="M31" s="234" t="s">
        <v>1004</v>
      </c>
      <c r="N31" s="215"/>
      <c r="O31" s="334" t="s">
        <v>1004</v>
      </c>
      <c r="P31" s="216"/>
      <c r="Q31" s="217"/>
      <c r="R31" s="234" t="s">
        <v>207</v>
      </c>
      <c r="S31" s="234"/>
    </row>
    <row r="32" spans="1:19" ht="68.349999999999994" x14ac:dyDescent="0.5">
      <c r="A32" s="8" t="str">
        <f>Assessment_DataCollection!A415</f>
        <v>3.2.1.d</v>
      </c>
      <c r="B32" s="248" t="str">
        <f>Assessment_DataCollection!B415</f>
        <v>3.2.1 d. Explain and apply the principles of perception to risk management when operating a motor vehicle.</v>
      </c>
      <c r="C32" s="249" t="str">
        <f>Assessment_DataCollection!C415</f>
        <v>Yes</v>
      </c>
      <c r="D32" s="250" t="str">
        <f>Assessment_DataCollection!D415</f>
        <v>Yes</v>
      </c>
      <c r="E32" s="288"/>
      <c r="F32" s="8" t="s">
        <v>1005</v>
      </c>
      <c r="G32" s="58" t="s">
        <v>1006</v>
      </c>
      <c r="H32" s="197">
        <v>44518</v>
      </c>
      <c r="I32" s="198" t="s">
        <v>786</v>
      </c>
      <c r="J32" s="199" t="s">
        <v>1007</v>
      </c>
      <c r="K32" s="200" t="s">
        <v>1008</v>
      </c>
      <c r="L32" s="233">
        <v>44521</v>
      </c>
      <c r="M32" s="234" t="s">
        <v>1009</v>
      </c>
      <c r="N32" s="215"/>
      <c r="O32" s="234" t="s">
        <v>1010</v>
      </c>
      <c r="P32" s="216"/>
      <c r="Q32" s="217"/>
      <c r="R32" s="234" t="s">
        <v>207</v>
      </c>
      <c r="S32" s="234"/>
    </row>
    <row r="33" spans="1:19" ht="41" x14ac:dyDescent="0.5">
      <c r="A33" s="8" t="str">
        <f>Assessment_DataCollection!A416</f>
        <v>3.2.1.e</v>
      </c>
      <c r="B33" s="248" t="str">
        <f>Assessment_DataCollection!B416</f>
        <v>3.2.1 e. Explain and apply the techniques for managing risk when operating a motor vehicle over pre-selected on and off-street activities.</v>
      </c>
      <c r="C33" s="249" t="str">
        <f>Assessment_DataCollection!C416</f>
        <v>Yes</v>
      </c>
      <c r="D33" s="250" t="str">
        <f>Assessment_DataCollection!D416</f>
        <v>Yes</v>
      </c>
      <c r="E33" s="288"/>
      <c r="F33" s="8" t="s">
        <v>1011</v>
      </c>
      <c r="G33" s="58" t="s">
        <v>1012</v>
      </c>
      <c r="H33" s="197">
        <v>44518</v>
      </c>
      <c r="I33" s="198" t="s">
        <v>786</v>
      </c>
      <c r="J33" s="199" t="s">
        <v>213</v>
      </c>
      <c r="K33" s="200"/>
      <c r="L33" s="233">
        <v>44521</v>
      </c>
      <c r="M33" s="234" t="s">
        <v>1004</v>
      </c>
      <c r="N33" s="215"/>
      <c r="O33" s="234" t="s">
        <v>1010</v>
      </c>
      <c r="P33" s="216"/>
      <c r="Q33" s="217"/>
      <c r="R33" s="234" t="s">
        <v>207</v>
      </c>
      <c r="S33" s="234"/>
    </row>
    <row r="34" spans="1:19" ht="41" x14ac:dyDescent="0.5">
      <c r="A34" s="8" t="str">
        <f>Assessment_DataCollection!A417</f>
        <v>3.2.1.f</v>
      </c>
      <c r="B34" s="248" t="str">
        <f>Assessment_DataCollection!B417</f>
        <v>3.2.1 f. Recognize and identify physical, social, and psychological influences that can affect motor vehicle operator performance.</v>
      </c>
      <c r="C34" s="249" t="str">
        <f>Assessment_DataCollection!C417</f>
        <v>Yes</v>
      </c>
      <c r="D34" s="250" t="str">
        <f>Assessment_DataCollection!D417</f>
        <v>Yes</v>
      </c>
      <c r="E34" s="288"/>
      <c r="F34" s="8" t="s">
        <v>1013</v>
      </c>
      <c r="G34" s="58" t="s">
        <v>1014</v>
      </c>
      <c r="H34" s="197">
        <v>44518</v>
      </c>
      <c r="I34" s="198" t="s">
        <v>786</v>
      </c>
      <c r="J34" s="199" t="s">
        <v>302</v>
      </c>
      <c r="K34" s="200"/>
      <c r="L34" s="233">
        <v>44521</v>
      </c>
      <c r="M34" s="234"/>
      <c r="N34" s="215"/>
      <c r="O34" s="234"/>
      <c r="P34" s="216"/>
      <c r="Q34" s="217"/>
      <c r="R34" s="234" t="s">
        <v>207</v>
      </c>
      <c r="S34" s="234"/>
    </row>
    <row r="35" spans="1:19" ht="41" x14ac:dyDescent="0.5">
      <c r="A35" s="8" t="str">
        <f>Assessment_DataCollection!A418</f>
        <v>3.2.1.g</v>
      </c>
      <c r="B35" s="248" t="str">
        <f>Assessment_DataCollection!B418</f>
        <v>3.2.1 g. Identify current and emerging vehicle technologies (i.e. forward collision warning, electronic stability control, warning mirrors and cameras, etc.).</v>
      </c>
      <c r="C35" s="249" t="str">
        <f>Assessment_DataCollection!C418</f>
        <v>Yes</v>
      </c>
      <c r="D35" s="250" t="str">
        <f>Assessment_DataCollection!D418</f>
        <v>Yes</v>
      </c>
      <c r="E35" s="288"/>
      <c r="F35" s="8" t="s">
        <v>1015</v>
      </c>
      <c r="G35" s="58" t="s">
        <v>1016</v>
      </c>
      <c r="H35" s="197">
        <v>44518</v>
      </c>
      <c r="I35" s="198" t="s">
        <v>786</v>
      </c>
      <c r="J35" s="199" t="s">
        <v>213</v>
      </c>
      <c r="K35" s="200"/>
      <c r="L35" s="233">
        <v>44521</v>
      </c>
      <c r="M35" s="234" t="s">
        <v>1004</v>
      </c>
      <c r="N35" s="215"/>
      <c r="O35" s="234" t="s">
        <v>1010</v>
      </c>
      <c r="P35" s="216"/>
      <c r="Q35" s="217"/>
      <c r="R35" s="234" t="s">
        <v>207</v>
      </c>
      <c r="S35" s="234"/>
    </row>
    <row r="36" spans="1:19" ht="41" x14ac:dyDescent="0.5">
      <c r="A36" s="8" t="str">
        <f>Assessment_DataCollection!A419</f>
        <v>3.2.1.h</v>
      </c>
      <c r="B36" s="248" t="str">
        <f>Assessment_DataCollection!B419</f>
        <v>3.2.1 h. Demonstrate concepts and generalizations that enable one to make objective decisions regarding the:</v>
      </c>
      <c r="C36" s="249"/>
      <c r="D36" s="250"/>
      <c r="E36" s="288"/>
      <c r="F36" s="8" t="s">
        <v>1017</v>
      </c>
      <c r="G36" s="58" t="s">
        <v>1018</v>
      </c>
      <c r="H36" s="197">
        <v>44518</v>
      </c>
      <c r="I36" s="198" t="s">
        <v>786</v>
      </c>
      <c r="J36" s="199" t="s">
        <v>302</v>
      </c>
      <c r="K36" s="200"/>
      <c r="L36" s="233">
        <v>44521</v>
      </c>
      <c r="M36" s="234" t="s">
        <v>1019</v>
      </c>
      <c r="N36" s="215" t="s">
        <v>1020</v>
      </c>
      <c r="O36" s="234" t="s">
        <v>1010</v>
      </c>
      <c r="P36" s="216"/>
      <c r="Q36" s="217"/>
      <c r="R36" s="234"/>
      <c r="S36" s="234"/>
    </row>
    <row r="37" spans="1:19" ht="14.7" thickBot="1" x14ac:dyDescent="0.55000000000000004">
      <c r="A37" s="8"/>
      <c r="B37" s="248" t="str">
        <f>Assessment_DataCollection!B420</f>
        <v>i. choice to drive unimpaired;</v>
      </c>
      <c r="C37" s="249" t="str">
        <f>Assessment_DataCollection!C420</f>
        <v>Yes</v>
      </c>
      <c r="D37" s="250" t="str">
        <f>Assessment_DataCollection!D420</f>
        <v>Yes</v>
      </c>
      <c r="E37" s="288"/>
      <c r="F37" s="8"/>
      <c r="G37" s="58"/>
      <c r="H37" s="197" t="s">
        <v>15</v>
      </c>
      <c r="I37" s="198"/>
      <c r="J37" s="199"/>
      <c r="K37" s="200"/>
      <c r="L37" s="233"/>
      <c r="M37" s="234"/>
      <c r="N37" s="215"/>
      <c r="O37" s="234"/>
      <c r="P37" s="216"/>
      <c r="Q37" s="217"/>
      <c r="R37" s="234"/>
      <c r="S37" s="234"/>
    </row>
    <row r="38" spans="1:19" ht="14.7" thickBot="1" x14ac:dyDescent="0.55000000000000004">
      <c r="A38" s="8"/>
      <c r="B38" s="248" t="str">
        <f>Assessment_DataCollection!B421</f>
        <v>ii. use of occupant restraints and protective devices;</v>
      </c>
      <c r="C38" s="249" t="str">
        <f>Assessment_DataCollection!C421</f>
        <v>Yes</v>
      </c>
      <c r="D38" s="250" t="str">
        <f>Assessment_DataCollection!D421</f>
        <v>Yes</v>
      </c>
      <c r="E38" s="288"/>
      <c r="F38" s="8"/>
      <c r="G38" s="58"/>
      <c r="H38" s="197" t="s">
        <v>15</v>
      </c>
      <c r="I38" s="198"/>
      <c r="J38" s="199"/>
      <c r="K38" s="200"/>
      <c r="L38" s="233"/>
      <c r="M38" s="234"/>
      <c r="N38" s="215"/>
      <c r="O38" s="234"/>
      <c r="P38" s="216"/>
      <c r="Q38" s="217"/>
      <c r="R38" s="234"/>
      <c r="S38" s="234"/>
    </row>
    <row r="39" spans="1:19" ht="14.7" thickBot="1" x14ac:dyDescent="0.55000000000000004">
      <c r="A39" s="8"/>
      <c r="B39" s="248" t="str">
        <f>Assessment_DataCollection!B422</f>
        <v>iii. benefits of effective speed management;</v>
      </c>
      <c r="C39" s="249" t="str">
        <f>Assessment_DataCollection!C422</f>
        <v>Yes</v>
      </c>
      <c r="D39" s="250" t="str">
        <f>Assessment_DataCollection!D422</f>
        <v>Yes</v>
      </c>
      <c r="E39" s="288"/>
      <c r="F39" s="8"/>
      <c r="G39" s="58"/>
      <c r="H39" s="197" t="s">
        <v>15</v>
      </c>
      <c r="I39" s="198"/>
      <c r="J39" s="199"/>
      <c r="K39" s="200"/>
      <c r="L39" s="233"/>
      <c r="M39" s="234"/>
      <c r="N39" s="215"/>
      <c r="O39" s="234"/>
      <c r="P39" s="216"/>
      <c r="Q39" s="217"/>
      <c r="R39" s="234"/>
      <c r="S39" s="234"/>
    </row>
    <row r="40" spans="1:19" ht="27.7" thickBot="1" x14ac:dyDescent="0.55000000000000004">
      <c r="A40" s="8"/>
      <c r="B40" s="248" t="str">
        <f>Assessment_DataCollection!B423</f>
        <v>iv. strategies to drive without distraction, fatigue, drowsy driving, and road rage;</v>
      </c>
      <c r="C40" s="249" t="str">
        <f>Assessment_DataCollection!C423</f>
        <v>Yes</v>
      </c>
      <c r="D40" s="250" t="str">
        <f>Assessment_DataCollection!D423</f>
        <v>Yes</v>
      </c>
      <c r="E40" s="288"/>
      <c r="F40" s="8"/>
      <c r="G40" s="58"/>
      <c r="H40" s="197"/>
      <c r="I40" s="198"/>
      <c r="J40" s="199"/>
      <c r="K40" s="200"/>
      <c r="L40" s="233"/>
      <c r="M40" s="234"/>
      <c r="N40" s="215"/>
      <c r="O40" s="234"/>
      <c r="P40" s="216"/>
      <c r="Q40" s="217"/>
      <c r="R40" s="234"/>
      <c r="S40" s="234"/>
    </row>
    <row r="41" spans="1:19" ht="14.7" thickBot="1" x14ac:dyDescent="0.55000000000000004">
      <c r="A41" s="8"/>
      <c r="B41" s="248" t="str">
        <f>Assessment_DataCollection!B424</f>
        <v>v. environmental factors that influence the decision-making process;</v>
      </c>
      <c r="C41" s="249" t="str">
        <f>Assessment_DataCollection!C424</f>
        <v>Yes</v>
      </c>
      <c r="D41" s="250" t="str">
        <f>Assessment_DataCollection!D424</f>
        <v>Yes</v>
      </c>
      <c r="E41" s="288"/>
      <c r="F41" s="8"/>
      <c r="G41" s="58"/>
      <c r="H41" s="197"/>
      <c r="I41" s="198"/>
      <c r="J41" s="199"/>
      <c r="K41" s="200"/>
      <c r="L41" s="233"/>
      <c r="M41" s="234"/>
      <c r="N41" s="215"/>
      <c r="O41" s="234"/>
      <c r="P41" s="216"/>
      <c r="Q41" s="217"/>
      <c r="R41" s="234"/>
      <c r="S41" s="234"/>
    </row>
    <row r="42" spans="1:19" ht="27.7" thickBot="1" x14ac:dyDescent="0.55000000000000004">
      <c r="A42" s="8"/>
      <c r="B42" s="248" t="str">
        <f>Assessment_DataCollection!B425</f>
        <v>vi. use of visual skills to obtain appropriate information to make reduced-risk decisions in low, moderate, and high risk driving environments;</v>
      </c>
      <c r="C42" s="249" t="str">
        <f>Assessment_DataCollection!C425</f>
        <v>Yes</v>
      </c>
      <c r="D42" s="250" t="str">
        <f>Assessment_DataCollection!D425</f>
        <v>Yes</v>
      </c>
      <c r="E42" s="288"/>
      <c r="F42" s="8"/>
      <c r="G42" s="58"/>
      <c r="H42" s="197"/>
      <c r="I42" s="198"/>
      <c r="J42" s="199"/>
      <c r="K42" s="200"/>
      <c r="L42" s="233"/>
      <c r="M42" s="234"/>
      <c r="N42" s="215"/>
      <c r="O42" s="234"/>
      <c r="P42" s="216"/>
      <c r="Q42" s="217"/>
      <c r="R42" s="234"/>
      <c r="S42" s="234"/>
    </row>
    <row r="43" spans="1:19" ht="27.7" thickBot="1" x14ac:dyDescent="0.55000000000000004">
      <c r="A43" s="8"/>
      <c r="B43" s="248" t="str">
        <f>Assessment_DataCollection!B426</f>
        <v>vii. management of time, space, and visibility when operating a motor vehicle;</v>
      </c>
      <c r="C43" s="249" t="str">
        <f>Assessment_DataCollection!C426</f>
        <v>Yes</v>
      </c>
      <c r="D43" s="250" t="str">
        <f>Assessment_DataCollection!D426</f>
        <v>Yes</v>
      </c>
      <c r="E43" s="288"/>
      <c r="F43" s="8"/>
      <c r="G43" s="58"/>
      <c r="H43" s="197"/>
      <c r="I43" s="198"/>
      <c r="J43" s="199"/>
      <c r="K43" s="200"/>
      <c r="L43" s="233"/>
      <c r="M43" s="234"/>
      <c r="N43" s="215"/>
      <c r="O43" s="234"/>
      <c r="P43" s="216"/>
      <c r="Q43" s="217"/>
      <c r="R43" s="234"/>
      <c r="S43" s="234"/>
    </row>
    <row r="44" spans="1:19" ht="14.7" thickBot="1" x14ac:dyDescent="0.55000000000000004">
      <c r="A44" s="8"/>
      <c r="B44" s="248" t="str">
        <f>Assessment_DataCollection!B427</f>
        <v>viii. interaction with other roadway users in a positive manner;</v>
      </c>
      <c r="C44" s="249" t="str">
        <f>Assessment_DataCollection!C427</f>
        <v>Yes</v>
      </c>
      <c r="D44" s="250" t="str">
        <f>Assessment_DataCollection!D427</f>
        <v>Yes</v>
      </c>
      <c r="E44" s="288"/>
      <c r="F44" s="8"/>
      <c r="G44" s="58"/>
      <c r="H44" s="197"/>
      <c r="I44" s="198"/>
      <c r="J44" s="199"/>
      <c r="K44" s="200"/>
      <c r="L44" s="233"/>
      <c r="M44" s="234"/>
      <c r="N44" s="215"/>
      <c r="O44" s="234"/>
      <c r="P44" s="216"/>
      <c r="Q44" s="217"/>
      <c r="R44" s="234"/>
      <c r="S44" s="234"/>
    </row>
    <row r="45" spans="1:19" ht="27.7" thickBot="1" x14ac:dyDescent="0.55000000000000004">
      <c r="A45" s="8"/>
      <c r="B45" s="248" t="str">
        <f>Assessment_DataCollection!B428</f>
        <v>ix. expectations of the motor vehicle operator from the other roadway user’s point of view;</v>
      </c>
      <c r="C45" s="249" t="str">
        <f>Assessment_DataCollection!C428</f>
        <v>Yes</v>
      </c>
      <c r="D45" s="250" t="str">
        <f>Assessment_DataCollection!D428</f>
        <v>Yes</v>
      </c>
      <c r="E45" s="288"/>
      <c r="F45" s="8"/>
      <c r="G45" s="58"/>
      <c r="H45" s="197"/>
      <c r="I45" s="198"/>
      <c r="J45" s="199"/>
      <c r="K45" s="200"/>
      <c r="L45" s="233"/>
      <c r="M45" s="234"/>
      <c r="N45" s="215"/>
      <c r="O45" s="234"/>
      <c r="P45" s="216"/>
      <c r="Q45" s="217"/>
      <c r="R45" s="234"/>
      <c r="S45" s="234"/>
    </row>
    <row r="46" spans="1:19" ht="14.7" thickBot="1" x14ac:dyDescent="0.55000000000000004">
      <c r="A46" s="8"/>
      <c r="B46" s="248" t="str">
        <f>Assessment_DataCollection!B429</f>
        <v>x. use of balanced vehicle movement.</v>
      </c>
      <c r="C46" s="249" t="str">
        <f>Assessment_DataCollection!C429</f>
        <v>Yes</v>
      </c>
      <c r="D46" s="250" t="str">
        <f>Assessment_DataCollection!D429</f>
        <v>Yes</v>
      </c>
      <c r="E46" s="288"/>
      <c r="F46" s="8"/>
      <c r="G46" s="58"/>
      <c r="H46" s="197"/>
      <c r="I46" s="198"/>
      <c r="J46" s="199"/>
      <c r="K46" s="200"/>
      <c r="L46" s="233"/>
      <c r="M46" s="234"/>
      <c r="N46" s="215"/>
      <c r="O46" s="234"/>
      <c r="P46" s="216"/>
      <c r="Q46" s="217"/>
      <c r="R46" s="234"/>
      <c r="S46" s="234"/>
    </row>
    <row r="47" spans="1:19" ht="54.7" x14ac:dyDescent="0.5">
      <c r="A47" s="8" t="str">
        <f>Assessment_DataCollection!A430</f>
        <v>3.2.1.i</v>
      </c>
      <c r="B47" s="248" t="str">
        <f>Assessment_DataCollection!B430</f>
        <v>3.2.1 i. Identify and support additonal skills practice with parents/ guardians/ mentors.</v>
      </c>
      <c r="C47" s="249" t="str">
        <f>Assessment_DataCollection!C430</f>
        <v>Yes</v>
      </c>
      <c r="D47" s="250" t="str">
        <f>Assessment_DataCollection!D430</f>
        <v>Yes</v>
      </c>
      <c r="E47" s="288"/>
      <c r="F47" s="8" t="s">
        <v>1021</v>
      </c>
      <c r="G47" s="58" t="s">
        <v>1022</v>
      </c>
      <c r="H47" s="197">
        <v>44518</v>
      </c>
      <c r="I47" s="198" t="s">
        <v>786</v>
      </c>
      <c r="J47" s="199" t="s">
        <v>1023</v>
      </c>
      <c r="K47" s="200"/>
      <c r="L47" s="233">
        <v>44521</v>
      </c>
      <c r="M47" s="234" t="s">
        <v>1024</v>
      </c>
      <c r="N47" s="215" t="s">
        <v>1025</v>
      </c>
      <c r="O47" s="234" t="s">
        <v>1010</v>
      </c>
      <c r="P47" s="216"/>
      <c r="Q47" s="217"/>
      <c r="R47" s="234" t="s">
        <v>207</v>
      </c>
      <c r="S47" s="234"/>
    </row>
    <row r="48" spans="1:19" ht="54.7" x14ac:dyDescent="0.5">
      <c r="A48" s="8" t="str">
        <f>Assessment_DataCollection!A431</f>
        <v>3.2.1.j</v>
      </c>
      <c r="B48" s="248" t="str">
        <f>Assessment_DataCollection!B431</f>
        <v>3.2.1 j. Identify laws, rules, and regulations that govern the smooth movement of traffic.</v>
      </c>
      <c r="C48" s="249" t="str">
        <f>Assessment_DataCollection!C431</f>
        <v>Yes</v>
      </c>
      <c r="D48" s="250" t="str">
        <f>Assessment_DataCollection!D431</f>
        <v>Yes</v>
      </c>
      <c r="E48" s="288"/>
      <c r="F48" s="8" t="s">
        <v>1026</v>
      </c>
      <c r="G48" s="58" t="s">
        <v>1027</v>
      </c>
      <c r="H48" s="197">
        <v>44518</v>
      </c>
      <c r="I48" s="198" t="s">
        <v>786</v>
      </c>
      <c r="J48" s="199" t="s">
        <v>302</v>
      </c>
      <c r="K48" s="200"/>
      <c r="L48" s="233">
        <v>44521</v>
      </c>
      <c r="M48" s="234" t="s">
        <v>1028</v>
      </c>
      <c r="N48" s="215" t="s">
        <v>1029</v>
      </c>
      <c r="O48" s="234" t="s">
        <v>1030</v>
      </c>
      <c r="P48" s="216"/>
      <c r="Q48" s="217"/>
      <c r="R48" s="234" t="s">
        <v>207</v>
      </c>
      <c r="S48" s="234"/>
    </row>
    <row r="49" spans="1:19" ht="54.7" x14ac:dyDescent="0.5">
      <c r="A49" s="8" t="str">
        <f>Assessment_DataCollection!A432</f>
        <v>3.2.1.k</v>
      </c>
      <c r="B49" s="248" t="str">
        <f>Assessment_DataCollection!B432</f>
        <v>3.2.1 k. Identify and support rules and regulations governing a State’s GDL program and licensing tests.</v>
      </c>
      <c r="C49" s="249" t="str">
        <f>Assessment_DataCollection!C432</f>
        <v>Yes</v>
      </c>
      <c r="D49" s="250" t="str">
        <f>Assessment_DataCollection!D432</f>
        <v>Yes</v>
      </c>
      <c r="E49" s="288"/>
      <c r="F49" s="8" t="s">
        <v>1031</v>
      </c>
      <c r="G49" s="58" t="s">
        <v>1032</v>
      </c>
      <c r="H49" s="197">
        <v>44518</v>
      </c>
      <c r="I49" s="198" t="s">
        <v>786</v>
      </c>
      <c r="J49" s="199" t="s">
        <v>302</v>
      </c>
      <c r="K49" s="200" t="s">
        <v>1033</v>
      </c>
      <c r="L49" s="233">
        <v>44521</v>
      </c>
      <c r="M49" s="234" t="s">
        <v>1034</v>
      </c>
      <c r="N49" s="215" t="s">
        <v>1035</v>
      </c>
      <c r="O49" s="234" t="s">
        <v>1036</v>
      </c>
      <c r="P49" s="216"/>
      <c r="Q49" s="217"/>
      <c r="R49" s="234" t="s">
        <v>207</v>
      </c>
      <c r="S49" s="234"/>
    </row>
    <row r="50" spans="1:19" ht="54.7" x14ac:dyDescent="0.5">
      <c r="A50" s="8" t="str">
        <f>Assessment_DataCollection!A433</f>
        <v>3.2.1.l</v>
      </c>
      <c r="B50" s="248" t="str">
        <f>Assessment_DataCollection!B433</f>
        <v>3.2.1 l. Demonstrate comprehension of administrative rules, including:</v>
      </c>
      <c r="C50" s="249"/>
      <c r="D50" s="250"/>
      <c r="E50" s="288"/>
      <c r="F50" s="8" t="s">
        <v>1037</v>
      </c>
      <c r="G50" s="58" t="s">
        <v>1038</v>
      </c>
      <c r="H50" s="197">
        <v>44518</v>
      </c>
      <c r="I50" s="198" t="s">
        <v>786</v>
      </c>
      <c r="J50" s="199" t="s">
        <v>302</v>
      </c>
      <c r="K50" s="200" t="s">
        <v>1033</v>
      </c>
      <c r="L50" s="233">
        <v>44521</v>
      </c>
      <c r="M50" s="234" t="s">
        <v>1034</v>
      </c>
      <c r="N50" s="215" t="s">
        <v>1039</v>
      </c>
      <c r="O50" s="234" t="s">
        <v>1036</v>
      </c>
      <c r="P50" s="216"/>
      <c r="Q50" s="217"/>
      <c r="R50" s="234" t="s">
        <v>207</v>
      </c>
      <c r="S50" s="234"/>
    </row>
    <row r="51" spans="1:19" ht="14.7" thickBot="1" x14ac:dyDescent="0.55000000000000004">
      <c r="A51" s="8"/>
      <c r="B51" s="248" t="str">
        <f>Assessment_DataCollection!B434</f>
        <v>i. school, instructor, and student in-vehicle responsibilities;</v>
      </c>
      <c r="C51" s="249" t="str">
        <f>Assessment_DataCollection!C434</f>
        <v>Yes</v>
      </c>
      <c r="D51" s="250" t="str">
        <f>Assessment_DataCollection!D434</f>
        <v>Yes</v>
      </c>
      <c r="E51" s="288"/>
      <c r="F51" s="8"/>
      <c r="G51" s="58"/>
      <c r="H51" s="197"/>
      <c r="I51" s="198"/>
      <c r="J51" s="199"/>
      <c r="K51" s="200"/>
      <c r="L51" s="233"/>
      <c r="M51" s="234"/>
      <c r="N51" s="215"/>
      <c r="O51" s="234"/>
      <c r="P51" s="216"/>
      <c r="Q51" s="217"/>
      <c r="R51" s="234"/>
      <c r="S51" s="234"/>
    </row>
    <row r="52" spans="1:19" ht="14.7" thickBot="1" x14ac:dyDescent="0.55000000000000004">
      <c r="A52" s="8"/>
      <c r="B52" s="248" t="str">
        <f>Assessment_DataCollection!B435</f>
        <v>ii. dual controls and restraint systems use;</v>
      </c>
      <c r="C52" s="249" t="str">
        <f>Assessment_DataCollection!C435</f>
        <v>Yes</v>
      </c>
      <c r="D52" s="250" t="str">
        <f>Assessment_DataCollection!D435</f>
        <v>Yes</v>
      </c>
      <c r="E52" s="288"/>
      <c r="F52" s="8"/>
      <c r="G52" s="58"/>
      <c r="H52" s="197"/>
      <c r="I52" s="198"/>
      <c r="J52" s="199"/>
      <c r="K52" s="200"/>
      <c r="L52" s="233"/>
      <c r="M52" s="234"/>
      <c r="N52" s="215"/>
      <c r="O52" s="234"/>
      <c r="P52" s="216"/>
      <c r="Q52" s="217"/>
      <c r="R52" s="234"/>
      <c r="S52" s="234"/>
    </row>
    <row r="53" spans="1:19" ht="14.7" thickBot="1" x14ac:dyDescent="0.55000000000000004">
      <c r="A53" s="8"/>
      <c r="B53" s="248" t="str">
        <f>Assessment_DataCollection!B436</f>
        <v>iii. optional in-vehicle instructional equipment use;</v>
      </c>
      <c r="C53" s="249" t="str">
        <f>Assessment_DataCollection!C436</f>
        <v>Yes</v>
      </c>
      <c r="D53" s="250" t="str">
        <f>Assessment_DataCollection!D436</f>
        <v>Yes</v>
      </c>
      <c r="E53" s="288"/>
      <c r="F53" s="8"/>
      <c r="G53" s="58"/>
      <c r="H53" s="197"/>
      <c r="I53" s="198"/>
      <c r="J53" s="199"/>
      <c r="K53" s="200"/>
      <c r="L53" s="233"/>
      <c r="M53" s="234"/>
      <c r="N53" s="215"/>
      <c r="O53" s="234"/>
      <c r="P53" s="216"/>
      <c r="Q53" s="217"/>
      <c r="R53" s="234"/>
      <c r="S53" s="234"/>
    </row>
    <row r="54" spans="1:19" ht="14.7" thickBot="1" x14ac:dyDescent="0.55000000000000004">
      <c r="A54" s="8"/>
      <c r="B54" s="248" t="str">
        <f>Assessment_DataCollection!B437</f>
        <v>iv. appropriate use of driver education textbooks;</v>
      </c>
      <c r="C54" s="249" t="str">
        <f>Assessment_DataCollection!C437</f>
        <v>Yes</v>
      </c>
      <c r="D54" s="250" t="str">
        <f>Assessment_DataCollection!D437</f>
        <v>Yes</v>
      </c>
      <c r="E54" s="288"/>
      <c r="F54" s="8"/>
      <c r="G54" s="58"/>
      <c r="H54" s="197"/>
      <c r="I54" s="198"/>
      <c r="J54" s="199"/>
      <c r="K54" s="200"/>
      <c r="L54" s="233"/>
      <c r="M54" s="234"/>
      <c r="N54" s="215"/>
      <c r="O54" s="234"/>
      <c r="P54" s="216"/>
      <c r="Q54" s="217"/>
      <c r="R54" s="234"/>
      <c r="S54" s="234"/>
    </row>
    <row r="55" spans="1:19" ht="14.7" thickBot="1" x14ac:dyDescent="0.55000000000000004">
      <c r="A55" s="8"/>
      <c r="B55" s="248" t="str">
        <f>Assessment_DataCollection!B438</f>
        <v>v. assessment requirements;</v>
      </c>
      <c r="C55" s="249" t="str">
        <f>Assessment_DataCollection!C438</f>
        <v>Yes</v>
      </c>
      <c r="D55" s="250" t="str">
        <f>Assessment_DataCollection!D438</f>
        <v>Yes</v>
      </c>
      <c r="E55" s="288"/>
      <c r="F55" s="8"/>
      <c r="G55" s="58"/>
      <c r="H55" s="197"/>
      <c r="I55" s="198"/>
      <c r="J55" s="199"/>
      <c r="K55" s="200"/>
      <c r="L55" s="233"/>
      <c r="M55" s="234"/>
      <c r="N55" s="215"/>
      <c r="O55" s="234"/>
      <c r="P55" s="216"/>
      <c r="Q55" s="217"/>
      <c r="R55" s="234"/>
      <c r="S55" s="234"/>
    </row>
    <row r="56" spans="1:19" ht="14.7" thickBot="1" x14ac:dyDescent="0.55000000000000004">
      <c r="A56" s="8"/>
      <c r="B56" s="248" t="str">
        <f>Assessment_DataCollection!B439</f>
        <v>vi. record keeping protocol;</v>
      </c>
      <c r="C56" s="249" t="str">
        <f>Assessment_DataCollection!C439</f>
        <v>Yes</v>
      </c>
      <c r="D56" s="250" t="str">
        <f>Assessment_DataCollection!D439</f>
        <v>Yes</v>
      </c>
      <c r="E56" s="288"/>
      <c r="F56" s="8"/>
      <c r="G56" s="58"/>
      <c r="H56" s="197"/>
      <c r="I56" s="198"/>
      <c r="J56" s="199"/>
      <c r="K56" s="200"/>
      <c r="L56" s="233"/>
      <c r="M56" s="234"/>
      <c r="N56" s="215"/>
      <c r="O56" s="234"/>
      <c r="P56" s="216"/>
      <c r="Q56" s="217"/>
      <c r="R56" s="234"/>
      <c r="S56" s="234"/>
    </row>
    <row r="57" spans="1:19" ht="14.7" thickBot="1" x14ac:dyDescent="0.55000000000000004">
      <c r="A57" s="8"/>
      <c r="B57" s="248" t="str">
        <f>Assessment_DataCollection!B440</f>
        <v>vii. when to offer the program and minimum number of required periods;</v>
      </c>
      <c r="C57" s="249" t="str">
        <f>Assessment_DataCollection!C440</f>
        <v>Yes</v>
      </c>
      <c r="D57" s="250" t="str">
        <f>Assessment_DataCollection!D440</f>
        <v>Yes</v>
      </c>
      <c r="E57" s="288"/>
      <c r="F57" s="8"/>
      <c r="G57" s="58"/>
      <c r="H57" s="197"/>
      <c r="I57" s="198"/>
      <c r="J57" s="199"/>
      <c r="K57" s="200"/>
      <c r="L57" s="233"/>
      <c r="M57" s="234"/>
      <c r="N57" s="215"/>
      <c r="O57" s="234"/>
      <c r="P57" s="216"/>
      <c r="Q57" s="217"/>
      <c r="R57" s="234"/>
      <c r="S57" s="234"/>
    </row>
    <row r="58" spans="1:19" ht="14.7" thickBot="1" x14ac:dyDescent="0.55000000000000004">
      <c r="A58" s="8"/>
      <c r="B58" s="248" t="str">
        <f>Assessment_DataCollection!B441</f>
        <v>viii. computer program(s) use;</v>
      </c>
      <c r="C58" s="249" t="str">
        <f>Assessment_DataCollection!C441</f>
        <v>Yes</v>
      </c>
      <c r="D58" s="250" t="str">
        <f>Assessment_DataCollection!D441</f>
        <v>Yes</v>
      </c>
      <c r="E58" s="288"/>
      <c r="F58" s="8"/>
      <c r="G58" s="58"/>
      <c r="H58" s="197"/>
      <c r="I58" s="198"/>
      <c r="J58" s="199"/>
      <c r="K58" s="200"/>
      <c r="L58" s="233"/>
      <c r="M58" s="234"/>
      <c r="N58" s="215"/>
      <c r="O58" s="234"/>
      <c r="P58" s="216"/>
      <c r="Q58" s="217"/>
      <c r="R58" s="234"/>
      <c r="S58" s="234"/>
    </row>
    <row r="59" spans="1:19" ht="14.7" thickBot="1" x14ac:dyDescent="0.55000000000000004">
      <c r="A59" s="8"/>
      <c r="B59" s="248" t="str">
        <f>Assessment_DataCollection!B442</f>
        <v>ix. requirements for size of classes and facilities.</v>
      </c>
      <c r="C59" s="249" t="str">
        <f>Assessment_DataCollection!C442</f>
        <v>Yes</v>
      </c>
      <c r="D59" s="250" t="str">
        <f>Assessment_DataCollection!D442</f>
        <v>Yes</v>
      </c>
      <c r="E59" s="288"/>
      <c r="F59" s="8"/>
      <c r="G59" s="58"/>
      <c r="H59" s="197"/>
      <c r="I59" s="198"/>
      <c r="J59" s="199"/>
      <c r="K59" s="200"/>
      <c r="L59" s="233"/>
      <c r="M59" s="234"/>
      <c r="N59" s="215"/>
      <c r="O59" s="234"/>
      <c r="P59" s="216"/>
      <c r="Q59" s="217"/>
      <c r="R59" s="234"/>
      <c r="S59" s="234"/>
    </row>
    <row r="60" spans="1:19" ht="100.7" thickBot="1" x14ac:dyDescent="0.55000000000000004">
      <c r="A60" s="8" t="str">
        <f>Assessment_DataCollection!A443</f>
        <v>3.2.2</v>
      </c>
      <c r="B60" s="243"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60" s="3"/>
      <c r="D60" s="3"/>
      <c r="E60" s="288"/>
      <c r="F60" s="8" t="s">
        <v>1040</v>
      </c>
      <c r="G60" s="243" t="s">
        <v>1041</v>
      </c>
      <c r="H60" s="194"/>
      <c r="I60" s="195"/>
      <c r="J60" s="196"/>
      <c r="K60" s="196"/>
      <c r="L60" s="194"/>
      <c r="M60" s="196"/>
      <c r="N60" s="196"/>
      <c r="O60" s="214"/>
      <c r="P60" s="214"/>
      <c r="Q60" s="214"/>
      <c r="R60" s="231"/>
      <c r="S60" s="231"/>
    </row>
    <row r="61" spans="1:19" ht="54.7" x14ac:dyDescent="0.5">
      <c r="A61" s="8" t="str">
        <f>Assessment_DataCollection!A444</f>
        <v>3.2.2.a</v>
      </c>
      <c r="B61" s="248" t="str">
        <f>Assessment_DataCollection!B444</f>
        <v>3.2.2 a. Describe the history of driver education.</v>
      </c>
      <c r="C61" s="249" t="str">
        <f>Assessment_DataCollection!C444</f>
        <v>No</v>
      </c>
      <c r="D61" s="250" t="str">
        <f>Assessment_DataCollection!D444</f>
        <v>No</v>
      </c>
      <c r="E61" s="288"/>
      <c r="F61" s="8" t="s">
        <v>1042</v>
      </c>
      <c r="G61" s="58" t="s">
        <v>1043</v>
      </c>
      <c r="H61" s="197">
        <v>44518</v>
      </c>
      <c r="I61" s="198" t="s">
        <v>1044</v>
      </c>
      <c r="J61" s="199" t="s">
        <v>213</v>
      </c>
      <c r="K61" s="200" t="s">
        <v>1045</v>
      </c>
      <c r="L61" s="233">
        <v>44521</v>
      </c>
      <c r="M61" s="234"/>
      <c r="N61" s="215"/>
      <c r="O61" s="234" t="s">
        <v>1046</v>
      </c>
      <c r="P61" s="216"/>
      <c r="Q61" s="217"/>
      <c r="R61" s="234" t="s">
        <v>207</v>
      </c>
      <c r="S61" s="234"/>
    </row>
    <row r="62" spans="1:19" ht="232.35" x14ac:dyDescent="0.5">
      <c r="A62" s="8" t="str">
        <f>Assessment_DataCollection!A445</f>
        <v>3.2.2.b</v>
      </c>
      <c r="B62" s="248" t="str">
        <f>Assessment_DataCollection!B445</f>
        <v>3.2.2 b. Describe and demonstrate the fundamental concepts of learning.</v>
      </c>
      <c r="C62" s="249" t="str">
        <f>Assessment_DataCollection!C445</f>
        <v>Yes</v>
      </c>
      <c r="D62" s="250" t="str">
        <f>Assessment_DataCollection!D445</f>
        <v>Yes</v>
      </c>
      <c r="E62" s="288"/>
      <c r="F62" s="8" t="s">
        <v>1047</v>
      </c>
      <c r="G62" s="58" t="s">
        <v>1048</v>
      </c>
      <c r="H62" s="197"/>
      <c r="I62" s="198"/>
      <c r="J62" s="199" t="s">
        <v>1049</v>
      </c>
      <c r="K62" s="200"/>
      <c r="L62" s="233">
        <v>44521</v>
      </c>
      <c r="M62" s="234" t="s">
        <v>1050</v>
      </c>
      <c r="N62" s="215" t="s">
        <v>1051</v>
      </c>
      <c r="O62" s="234" t="s">
        <v>1052</v>
      </c>
      <c r="P62" s="216"/>
      <c r="Q62" s="217"/>
      <c r="R62" s="234" t="s">
        <v>207</v>
      </c>
      <c r="S62" s="234"/>
    </row>
    <row r="63" spans="1:19" ht="68.349999999999994" x14ac:dyDescent="0.5">
      <c r="A63" s="8" t="str">
        <f>Assessment_DataCollection!A446</f>
        <v>3.2.2.c</v>
      </c>
      <c r="B63" s="248" t="str">
        <f>Assessment_DataCollection!B446</f>
        <v>3.2.2 c. Describe and demonstrate the fundamental concepts of teaching.</v>
      </c>
      <c r="C63" s="249" t="str">
        <f>Assessment_DataCollection!C446</f>
        <v>Yes</v>
      </c>
      <c r="D63" s="250" t="str">
        <f>Assessment_DataCollection!D446</f>
        <v>Yes</v>
      </c>
      <c r="E63" s="288"/>
      <c r="F63" s="8" t="s">
        <v>1053</v>
      </c>
      <c r="G63" s="58" t="s">
        <v>1054</v>
      </c>
      <c r="H63" s="197"/>
      <c r="I63" s="198"/>
      <c r="J63" s="199" t="s">
        <v>1055</v>
      </c>
      <c r="K63" s="200"/>
      <c r="L63" s="233">
        <v>44521</v>
      </c>
      <c r="M63" s="234" t="s">
        <v>1056</v>
      </c>
      <c r="N63" s="215" t="s">
        <v>1057</v>
      </c>
      <c r="O63" s="234" t="s">
        <v>1058</v>
      </c>
      <c r="P63" s="216"/>
      <c r="Q63" s="217" t="s">
        <v>1059</v>
      </c>
      <c r="R63" s="234" t="s">
        <v>207</v>
      </c>
      <c r="S63" s="234"/>
    </row>
    <row r="64" spans="1:19" ht="68.349999999999994" x14ac:dyDescent="0.5">
      <c r="A64" s="8" t="str">
        <f>Assessment_DataCollection!A447</f>
        <v>3.2.2.d</v>
      </c>
      <c r="B64" s="248" t="str">
        <f>Assessment_DataCollection!B447</f>
        <v>3.2.2 d. Demonstrate how to use lesson plans and curricula.</v>
      </c>
      <c r="C64" s="249" t="str">
        <f>Assessment_DataCollection!C447</f>
        <v>Yes</v>
      </c>
      <c r="D64" s="250" t="str">
        <f>Assessment_DataCollection!D447</f>
        <v>Yes</v>
      </c>
      <c r="E64" s="288"/>
      <c r="F64" s="8" t="s">
        <v>1060</v>
      </c>
      <c r="G64" s="58" t="s">
        <v>1061</v>
      </c>
      <c r="H64" s="197"/>
      <c r="I64" s="198"/>
      <c r="J64" s="199" t="s">
        <v>1055</v>
      </c>
      <c r="K64" s="200"/>
      <c r="L64" s="233">
        <v>44521</v>
      </c>
      <c r="M64" s="234" t="s">
        <v>1062</v>
      </c>
      <c r="N64" s="215" t="s">
        <v>1057</v>
      </c>
      <c r="O64" s="234" t="s">
        <v>1058</v>
      </c>
      <c r="P64" s="216"/>
      <c r="Q64" s="217"/>
      <c r="R64" s="234" t="s">
        <v>207</v>
      </c>
      <c r="S64" s="234"/>
    </row>
    <row r="65" spans="1:19" ht="54.7" x14ac:dyDescent="0.5">
      <c r="A65" s="8" t="str">
        <f>Assessment_DataCollection!A448</f>
        <v>3.2.2.e</v>
      </c>
      <c r="B65" s="248" t="str">
        <f>Assessment_DataCollection!B448</f>
        <v>3.2.2 e. Demonstrate how to use effective questioning techniques.</v>
      </c>
      <c r="C65" s="249" t="str">
        <f>Assessment_DataCollection!C448</f>
        <v>Yes</v>
      </c>
      <c r="D65" s="250" t="str">
        <f>Assessment_DataCollection!D448</f>
        <v>Yes</v>
      </c>
      <c r="E65" s="288"/>
      <c r="F65" s="8" t="s">
        <v>1063</v>
      </c>
      <c r="G65" s="58" t="s">
        <v>1064</v>
      </c>
      <c r="H65" s="197"/>
      <c r="I65" s="198"/>
      <c r="J65" s="199" t="s">
        <v>213</v>
      </c>
      <c r="K65" s="200"/>
      <c r="L65" s="233">
        <v>44521</v>
      </c>
      <c r="M65" s="234" t="s">
        <v>1056</v>
      </c>
      <c r="N65" s="215" t="s">
        <v>1065</v>
      </c>
      <c r="O65" s="234" t="s">
        <v>1066</v>
      </c>
      <c r="P65" s="216"/>
      <c r="Q65" s="217"/>
      <c r="R65" s="234" t="s">
        <v>207</v>
      </c>
      <c r="S65" s="234"/>
    </row>
    <row r="66" spans="1:19" ht="54.7" x14ac:dyDescent="0.5">
      <c r="A66" s="8" t="str">
        <f>Assessment_DataCollection!A449</f>
        <v>3.2.2.f</v>
      </c>
      <c r="B66" s="248" t="str">
        <f>Assessment_DataCollection!B449</f>
        <v>3.2.2 f. Describe and demonstrate professional responsibilities and accountability of the driver education instructor.</v>
      </c>
      <c r="C66" s="249" t="str">
        <f>Assessment_DataCollection!C449</f>
        <v>Yes</v>
      </c>
      <c r="D66" s="250" t="str">
        <f>Assessment_DataCollection!D449</f>
        <v>Yes</v>
      </c>
      <c r="E66" s="288"/>
      <c r="F66" s="8" t="s">
        <v>1067</v>
      </c>
      <c r="G66" s="58" t="s">
        <v>1068</v>
      </c>
      <c r="H66" s="197"/>
      <c r="I66" s="198"/>
      <c r="J66" s="199" t="s">
        <v>302</v>
      </c>
      <c r="K66" s="200"/>
      <c r="L66" s="233">
        <v>44521</v>
      </c>
      <c r="M66" s="234" t="s">
        <v>1069</v>
      </c>
      <c r="N66" s="215" t="s">
        <v>1065</v>
      </c>
      <c r="O66" s="234" t="s">
        <v>1070</v>
      </c>
      <c r="P66" s="216"/>
      <c r="Q66" s="217"/>
      <c r="R66" s="234" t="s">
        <v>207</v>
      </c>
      <c r="S66" s="234"/>
    </row>
    <row r="67" spans="1:19" ht="54.7" x14ac:dyDescent="0.5">
      <c r="A67" s="8" t="str">
        <f>Assessment_DataCollection!A450</f>
        <v>3.2.2.g</v>
      </c>
      <c r="B67" s="248" t="str">
        <f>Assessment_DataCollection!B450</f>
        <v>3.2.2 g. Describe and abide by sexual harassment policies.</v>
      </c>
      <c r="C67" s="249" t="str">
        <f>Assessment_DataCollection!C450</f>
        <v>Yes</v>
      </c>
      <c r="D67" s="250" t="str">
        <f>Assessment_DataCollection!D450</f>
        <v>Yes</v>
      </c>
      <c r="E67" s="288"/>
      <c r="F67" s="8" t="s">
        <v>1071</v>
      </c>
      <c r="G67" s="58" t="s">
        <v>1072</v>
      </c>
      <c r="H67" s="197"/>
      <c r="I67" s="198"/>
      <c r="J67" s="199" t="s">
        <v>302</v>
      </c>
      <c r="K67" s="200"/>
      <c r="L67" s="233">
        <v>44521</v>
      </c>
      <c r="M67" s="234" t="s">
        <v>1069</v>
      </c>
      <c r="N67" s="215" t="s">
        <v>1065</v>
      </c>
      <c r="O67" s="234" t="s">
        <v>1070</v>
      </c>
      <c r="P67" s="216"/>
      <c r="Q67" s="217"/>
      <c r="R67" s="234" t="s">
        <v>207</v>
      </c>
      <c r="S67" s="234"/>
    </row>
    <row r="68" spans="1:19" ht="54.7" x14ac:dyDescent="0.5">
      <c r="A68" s="8" t="str">
        <f>Assessment_DataCollection!A451</f>
        <v>3.2.2.h</v>
      </c>
      <c r="B68" s="248" t="str">
        <f>Assessment_DataCollection!B451</f>
        <v>3.2.2 h. Describe the importance of liability protection</v>
      </c>
      <c r="C68" s="249" t="str">
        <f>Assessment_DataCollection!C451</f>
        <v>Yes</v>
      </c>
      <c r="D68" s="250" t="str">
        <f>Assessment_DataCollection!D451</f>
        <v>Yes</v>
      </c>
      <c r="E68" s="288"/>
      <c r="F68" s="8" t="s">
        <v>1073</v>
      </c>
      <c r="G68" s="58" t="s">
        <v>1074</v>
      </c>
      <c r="H68" s="197"/>
      <c r="I68" s="198"/>
      <c r="J68" s="199" t="s">
        <v>213</v>
      </c>
      <c r="K68" s="200"/>
      <c r="L68" s="233">
        <v>44521</v>
      </c>
      <c r="M68" s="234" t="s">
        <v>1069</v>
      </c>
      <c r="N68" s="215" t="s">
        <v>1065</v>
      </c>
      <c r="O68" s="234" t="s">
        <v>1075</v>
      </c>
      <c r="P68" s="216"/>
      <c r="Q68" s="217"/>
      <c r="R68" s="234" t="s">
        <v>207</v>
      </c>
      <c r="S68" s="234"/>
    </row>
    <row r="69" spans="1:19" ht="54.7" x14ac:dyDescent="0.5">
      <c r="A69" s="8" t="str">
        <f>Assessment_DataCollection!A452</f>
        <v>3.2.2.i</v>
      </c>
      <c r="B69" s="248" t="str">
        <f>Assessment_DataCollection!B452</f>
        <v>3.2.2 i. Describe and demonstrate the process for preparing to teach.</v>
      </c>
      <c r="C69" s="249" t="str">
        <f>Assessment_DataCollection!C452</f>
        <v>Yes</v>
      </c>
      <c r="D69" s="250" t="str">
        <f>Assessment_DataCollection!D452</f>
        <v>Yes</v>
      </c>
      <c r="E69" s="288"/>
      <c r="F69" s="8" t="s">
        <v>1076</v>
      </c>
      <c r="G69" s="58" t="s">
        <v>1077</v>
      </c>
      <c r="H69" s="197"/>
      <c r="I69" s="198"/>
      <c r="J69" s="199" t="s">
        <v>302</v>
      </c>
      <c r="K69" s="200"/>
      <c r="L69" s="233">
        <v>44521</v>
      </c>
      <c r="M69" s="234" t="s">
        <v>1056</v>
      </c>
      <c r="N69" s="215" t="s">
        <v>1065</v>
      </c>
      <c r="O69" s="234" t="s">
        <v>1075</v>
      </c>
      <c r="P69" s="216"/>
      <c r="Q69" s="217"/>
      <c r="R69" s="234" t="s">
        <v>207</v>
      </c>
      <c r="S69" s="234"/>
    </row>
    <row r="70" spans="1:19" ht="54.7" x14ac:dyDescent="0.5">
      <c r="A70" s="8" t="str">
        <f>Assessment_DataCollection!A453</f>
        <v>3.2.2.j</v>
      </c>
      <c r="B70" s="248" t="str">
        <f>Assessment_DataCollection!B453</f>
        <v>3.2.2 j. Describe and demonstrate techniques for classroom management.</v>
      </c>
      <c r="C70" s="249" t="str">
        <f>Assessment_DataCollection!C453</f>
        <v>Yes</v>
      </c>
      <c r="D70" s="250" t="str">
        <f>Assessment_DataCollection!D453</f>
        <v>Yes</v>
      </c>
      <c r="E70" s="288"/>
      <c r="F70" s="8" t="s">
        <v>1078</v>
      </c>
      <c r="G70" s="58" t="s">
        <v>1079</v>
      </c>
      <c r="H70" s="197"/>
      <c r="I70" s="198"/>
      <c r="J70" s="199" t="s">
        <v>302</v>
      </c>
      <c r="K70" s="200"/>
      <c r="L70" s="233">
        <v>44521</v>
      </c>
      <c r="M70" s="234" t="s">
        <v>1056</v>
      </c>
      <c r="N70" s="215" t="s">
        <v>1065</v>
      </c>
      <c r="O70" s="234" t="s">
        <v>1080</v>
      </c>
      <c r="P70" s="216"/>
      <c r="Q70" s="217"/>
      <c r="R70" s="234" t="s">
        <v>207</v>
      </c>
      <c r="S70" s="234"/>
    </row>
    <row r="71" spans="1:19" ht="54.7" x14ac:dyDescent="0.5">
      <c r="A71" s="8" t="str">
        <f>Assessment_DataCollection!A454</f>
        <v>3.2.2.k</v>
      </c>
      <c r="B71" s="248" t="str">
        <f>Assessment_DataCollection!B454</f>
        <v>3.2.2 k. Describe and demonstrate techniques for student assessment and evaluation.</v>
      </c>
      <c r="C71" s="249" t="str">
        <f>Assessment_DataCollection!C454</f>
        <v>Yes</v>
      </c>
      <c r="D71" s="250" t="str">
        <f>Assessment_DataCollection!D454</f>
        <v>Yes</v>
      </c>
      <c r="E71" s="288"/>
      <c r="F71" s="8" t="s">
        <v>1081</v>
      </c>
      <c r="G71" s="58" t="s">
        <v>1082</v>
      </c>
      <c r="H71" s="197"/>
      <c r="I71" s="198"/>
      <c r="J71" s="199" t="s">
        <v>302</v>
      </c>
      <c r="K71" s="200"/>
      <c r="L71" s="233">
        <v>44521</v>
      </c>
      <c r="M71" s="234" t="s">
        <v>1062</v>
      </c>
      <c r="N71" s="215" t="s">
        <v>1065</v>
      </c>
      <c r="O71" s="234" t="s">
        <v>1083</v>
      </c>
      <c r="P71" s="216"/>
      <c r="Q71" s="217"/>
      <c r="R71" s="234" t="s">
        <v>207</v>
      </c>
      <c r="S71" s="234"/>
    </row>
    <row r="72" spans="1:19" ht="54.7" x14ac:dyDescent="0.5">
      <c r="A72" s="8" t="str">
        <f>Assessment_DataCollection!A455</f>
        <v>3.2.2.l</v>
      </c>
      <c r="B72" s="248" t="str">
        <f>Assessment_DataCollection!B455</f>
        <v>3.2.2 l. Describe the process for coordination between classroom and behind-the-wheel instruction.</v>
      </c>
      <c r="C72" s="249" t="str">
        <f>Assessment_DataCollection!C455</f>
        <v>Yes</v>
      </c>
      <c r="D72" s="250" t="str">
        <f>Assessment_DataCollection!D455</f>
        <v>Yes</v>
      </c>
      <c r="E72" s="288"/>
      <c r="F72" s="8" t="s">
        <v>1084</v>
      </c>
      <c r="G72" s="58" t="s">
        <v>1085</v>
      </c>
      <c r="H72" s="197"/>
      <c r="I72" s="198"/>
      <c r="J72" s="199" t="s">
        <v>213</v>
      </c>
      <c r="K72" s="200"/>
      <c r="L72" s="233">
        <v>44521</v>
      </c>
      <c r="M72" s="234" t="s">
        <v>1056</v>
      </c>
      <c r="N72" s="215" t="s">
        <v>1065</v>
      </c>
      <c r="O72" s="234" t="s">
        <v>1086</v>
      </c>
      <c r="P72" s="216"/>
      <c r="Q72" s="217"/>
      <c r="R72" s="234" t="s">
        <v>207</v>
      </c>
      <c r="S72" s="234"/>
    </row>
    <row r="73" spans="1:19" ht="54.7" x14ac:dyDescent="0.5">
      <c r="A73" s="8" t="str">
        <f>Assessment_DataCollection!A456</f>
        <v>3.2.2.m</v>
      </c>
      <c r="B73" s="248" t="str">
        <f>Assessment_DataCollection!B456</f>
        <v>3.2.2 m. Describe how to and the need for additional training to conduct online and virtual classroom driver education.</v>
      </c>
      <c r="C73" s="249" t="str">
        <f>Assessment_DataCollection!C456</f>
        <v>No</v>
      </c>
      <c r="D73" s="250" t="str">
        <f>Assessment_DataCollection!D456</f>
        <v>No</v>
      </c>
      <c r="E73" s="288"/>
      <c r="F73" s="8" t="s">
        <v>1087</v>
      </c>
      <c r="G73" s="58" t="s">
        <v>1088</v>
      </c>
      <c r="H73" s="197"/>
      <c r="I73" s="198"/>
      <c r="J73" s="199" t="s">
        <v>213</v>
      </c>
      <c r="K73" s="200"/>
      <c r="L73" s="233">
        <v>44521</v>
      </c>
      <c r="M73" s="234" t="s">
        <v>1062</v>
      </c>
      <c r="N73" s="215" t="s">
        <v>1065</v>
      </c>
      <c r="O73" s="234" t="s">
        <v>1089</v>
      </c>
      <c r="P73" s="216"/>
      <c r="Q73" s="217"/>
      <c r="R73" s="234" t="s">
        <v>207</v>
      </c>
      <c r="S73" s="234"/>
    </row>
    <row r="74" spans="1:19" ht="54.7" x14ac:dyDescent="0.5">
      <c r="A74" s="8" t="str">
        <f>Assessment_DataCollection!A457</f>
        <v>3.2.2.n</v>
      </c>
      <c r="B74" s="248" t="str">
        <f>Assessment_DataCollection!B457</f>
        <v>3.2.2 n. Describe how to and the need for additional training to address special needs driver education students.</v>
      </c>
      <c r="C74" s="249" t="str">
        <f>Assessment_DataCollection!C457</f>
        <v>Yes</v>
      </c>
      <c r="D74" s="250" t="str">
        <f>Assessment_DataCollection!D457</f>
        <v>Yes</v>
      </c>
      <c r="E74" s="288"/>
      <c r="F74" s="8" t="s">
        <v>1090</v>
      </c>
      <c r="G74" s="58" t="s">
        <v>1091</v>
      </c>
      <c r="H74" s="197"/>
      <c r="I74" s="198"/>
      <c r="J74" s="199" t="s">
        <v>302</v>
      </c>
      <c r="K74" s="200"/>
      <c r="L74" s="233">
        <v>44521</v>
      </c>
      <c r="M74" s="234" t="s">
        <v>1056</v>
      </c>
      <c r="N74" s="215" t="s">
        <v>1065</v>
      </c>
      <c r="O74" s="334" t="s">
        <v>1086</v>
      </c>
      <c r="P74" s="216"/>
      <c r="Q74" s="217"/>
      <c r="R74" s="234" t="s">
        <v>207</v>
      </c>
      <c r="S74" s="234"/>
    </row>
    <row r="75" spans="1:19" ht="54.7" x14ac:dyDescent="0.5">
      <c r="A75" s="8" t="str">
        <f>Assessment_DataCollection!A458</f>
        <v>3.2.2.o</v>
      </c>
      <c r="B75" s="248" t="str">
        <f>Assessment_DataCollection!B458</f>
        <v>3.2.2 o. Describe and demonstrate how to use lesson plans for in-vehicle instruction.</v>
      </c>
      <c r="C75" s="249" t="str">
        <f>Assessment_DataCollection!C458</f>
        <v>Yes</v>
      </c>
      <c r="D75" s="250" t="str">
        <f>Assessment_DataCollection!D458</f>
        <v>Yes</v>
      </c>
      <c r="E75" s="288"/>
      <c r="F75" s="8" t="s">
        <v>1092</v>
      </c>
      <c r="G75" s="58" t="s">
        <v>1093</v>
      </c>
      <c r="H75" s="197"/>
      <c r="I75" s="198"/>
      <c r="J75" s="199" t="s">
        <v>302</v>
      </c>
      <c r="K75" s="200"/>
      <c r="L75" s="233">
        <v>44521</v>
      </c>
      <c r="M75" s="234" t="s">
        <v>1056</v>
      </c>
      <c r="N75" s="215" t="s">
        <v>1094</v>
      </c>
      <c r="O75" s="234" t="s">
        <v>1086</v>
      </c>
      <c r="P75" s="216"/>
      <c r="Q75" s="217"/>
      <c r="R75" s="234" t="s">
        <v>207</v>
      </c>
      <c r="S75" s="234"/>
    </row>
    <row r="76" spans="1:19" ht="27.35" x14ac:dyDescent="0.5">
      <c r="A76" s="8" t="str">
        <f>Assessment_DataCollection!A459</f>
        <v>3.2.2.p</v>
      </c>
      <c r="B76" s="248" t="str">
        <f>Assessment_DataCollection!B459</f>
        <v>3.2.2 p. Describe and demonstrate how to manage the mobile classroom.</v>
      </c>
      <c r="C76" s="249" t="str">
        <f>Assessment_DataCollection!C459</f>
        <v>No</v>
      </c>
      <c r="D76" s="250" t="str">
        <f>Assessment_DataCollection!D459</f>
        <v>No</v>
      </c>
      <c r="E76" s="288"/>
      <c r="F76" s="8" t="s">
        <v>1095</v>
      </c>
      <c r="G76" s="58" t="s">
        <v>1096</v>
      </c>
      <c r="H76" s="197"/>
      <c r="I76" s="198"/>
      <c r="J76" s="199" t="s">
        <v>257</v>
      </c>
      <c r="K76" s="200"/>
      <c r="L76" s="233">
        <v>44521</v>
      </c>
      <c r="M76" s="234" t="s">
        <v>1097</v>
      </c>
      <c r="N76" s="215"/>
      <c r="O76" s="234"/>
      <c r="P76" s="216"/>
      <c r="Q76" s="217"/>
      <c r="R76" s="234"/>
      <c r="S76" s="234"/>
    </row>
    <row r="77" spans="1:19" ht="54.7" x14ac:dyDescent="0.5">
      <c r="A77" s="8" t="str">
        <f>Assessment_DataCollection!A460</f>
        <v>3.2.2.q</v>
      </c>
      <c r="B77" s="248" t="str">
        <f>Assessment_DataCollection!B460</f>
        <v>3.2.2 q. Describe and demonstrate in-vehicle teaching techniques including coaching and correction.</v>
      </c>
      <c r="C77" s="249" t="str">
        <f>Assessment_DataCollection!C460</f>
        <v>Yes</v>
      </c>
      <c r="D77" s="250" t="str">
        <f>Assessment_DataCollection!D460</f>
        <v>Yes</v>
      </c>
      <c r="E77" s="288"/>
      <c r="F77" s="8" t="s">
        <v>1098</v>
      </c>
      <c r="G77" s="58" t="s">
        <v>1099</v>
      </c>
      <c r="H77" s="197"/>
      <c r="I77" s="198"/>
      <c r="J77" s="199" t="s">
        <v>302</v>
      </c>
      <c r="K77" s="200"/>
      <c r="L77" s="233">
        <v>44521</v>
      </c>
      <c r="M77" s="234" t="s">
        <v>1056</v>
      </c>
      <c r="N77" s="215" t="s">
        <v>1065</v>
      </c>
      <c r="O77" s="234" t="s">
        <v>1086</v>
      </c>
      <c r="P77" s="216"/>
      <c r="Q77" s="217"/>
      <c r="R77" s="234" t="s">
        <v>207</v>
      </c>
      <c r="S77" s="234"/>
    </row>
    <row r="78" spans="1:19" ht="54.7" x14ac:dyDescent="0.5">
      <c r="A78" s="8" t="str">
        <f>Assessment_DataCollection!A461</f>
        <v>3.2.2.r</v>
      </c>
      <c r="B78" s="248" t="str">
        <f>Assessment_DataCollection!B461</f>
        <v>3.2.2 r. Describe and demonstrate how to evaluate and provide feedback to the student driver and observers.</v>
      </c>
      <c r="C78" s="249" t="str">
        <f>Assessment_DataCollection!C461</f>
        <v>No</v>
      </c>
      <c r="D78" s="250" t="str">
        <f>Assessment_DataCollection!D461</f>
        <v>No</v>
      </c>
      <c r="E78" s="288"/>
      <c r="F78" s="8" t="s">
        <v>1100</v>
      </c>
      <c r="G78" s="58" t="s">
        <v>1101</v>
      </c>
      <c r="H78" s="197"/>
      <c r="I78" s="198"/>
      <c r="J78" s="199" t="s">
        <v>302</v>
      </c>
      <c r="K78" s="200"/>
      <c r="L78" s="233">
        <v>44521</v>
      </c>
      <c r="M78" s="234" t="s">
        <v>1062</v>
      </c>
      <c r="N78" s="215" t="s">
        <v>1065</v>
      </c>
      <c r="O78" s="234" t="s">
        <v>1086</v>
      </c>
      <c r="P78" s="216"/>
      <c r="Q78" s="217"/>
      <c r="R78" s="234" t="s">
        <v>207</v>
      </c>
      <c r="S78" s="234"/>
    </row>
    <row r="79" spans="1:19" ht="54.7" x14ac:dyDescent="0.5">
      <c r="A79" s="8" t="str">
        <f>Assessment_DataCollection!A462</f>
        <v>3.2.2.s</v>
      </c>
      <c r="B79" s="248" t="str">
        <f>Assessment_DataCollection!B462</f>
        <v>3.2.2 s. Describe and demonstrate techniques for teaching:</v>
      </c>
      <c r="C79" s="249"/>
      <c r="D79" s="250"/>
      <c r="E79" s="288"/>
      <c r="F79" s="8" t="s">
        <v>1102</v>
      </c>
      <c r="G79" s="58" t="s">
        <v>1103</v>
      </c>
      <c r="H79" s="197"/>
      <c r="I79" s="198"/>
      <c r="J79" s="199" t="s">
        <v>302</v>
      </c>
      <c r="K79" s="200"/>
      <c r="L79" s="233">
        <v>44521</v>
      </c>
      <c r="M79" s="234" t="s">
        <v>1056</v>
      </c>
      <c r="N79" s="215" t="s">
        <v>1065</v>
      </c>
      <c r="O79" s="234" t="s">
        <v>1086</v>
      </c>
      <c r="P79" s="216"/>
      <c r="Q79" s="217"/>
      <c r="R79" s="234" t="s">
        <v>207</v>
      </c>
      <c r="S79" s="234"/>
    </row>
    <row r="80" spans="1:19" ht="14.7" thickBot="1" x14ac:dyDescent="0.55000000000000004">
      <c r="A80" s="8"/>
      <c r="B80" s="248" t="str">
        <f>Assessment_DataCollection!B463</f>
        <v>i. visual systems and vision control</v>
      </c>
      <c r="C80" s="249" t="str">
        <f>Assessment_DataCollection!C463</f>
        <v>Yes</v>
      </c>
      <c r="D80" s="250" t="str">
        <f>Assessment_DataCollection!D463</f>
        <v>Yes</v>
      </c>
      <c r="E80" s="288"/>
      <c r="F80" s="8"/>
      <c r="G80" s="58"/>
      <c r="H80" s="197"/>
      <c r="I80" s="198"/>
      <c r="J80" s="199"/>
      <c r="K80" s="200"/>
      <c r="L80" s="233"/>
      <c r="M80" s="234"/>
      <c r="N80" s="215"/>
      <c r="O80" s="234"/>
      <c r="P80" s="216"/>
      <c r="Q80" s="217"/>
      <c r="R80" s="234"/>
      <c r="S80" s="234"/>
    </row>
    <row r="81" spans="1:19" ht="14.7" thickBot="1" x14ac:dyDescent="0.55000000000000004">
      <c r="A81" s="8"/>
      <c r="B81" s="248" t="str">
        <f>Assessment_DataCollection!B464</f>
        <v>ii. hazard perception and decision making</v>
      </c>
      <c r="C81" s="249" t="str">
        <f>Assessment_DataCollection!C464</f>
        <v>Yes</v>
      </c>
      <c r="D81" s="250" t="str">
        <f>Assessment_DataCollection!D464</f>
        <v>Yes</v>
      </c>
      <c r="E81" s="288"/>
      <c r="F81" s="8"/>
      <c r="G81" s="58"/>
      <c r="H81" s="197"/>
      <c r="I81" s="198"/>
      <c r="J81" s="199"/>
      <c r="K81" s="200"/>
      <c r="L81" s="233"/>
      <c r="M81" s="234"/>
      <c r="N81" s="215"/>
      <c r="O81" s="234"/>
      <c r="P81" s="216"/>
      <c r="Q81" s="217"/>
      <c r="R81" s="234"/>
      <c r="S81" s="234"/>
    </row>
    <row r="82" spans="1:19" ht="14.7" thickBot="1" x14ac:dyDescent="0.55000000000000004">
      <c r="A82" s="8"/>
      <c r="B82" s="248" t="str">
        <f>Assessment_DataCollection!B465</f>
        <v>iii. speed and space management</v>
      </c>
      <c r="C82" s="249" t="str">
        <f>Assessment_DataCollection!C465</f>
        <v>Yes</v>
      </c>
      <c r="D82" s="250" t="str">
        <f>Assessment_DataCollection!D465</f>
        <v>Yes</v>
      </c>
      <c r="E82" s="288"/>
      <c r="F82" s="8"/>
      <c r="G82" s="58"/>
      <c r="H82" s="197"/>
      <c r="I82" s="198"/>
      <c r="J82" s="199"/>
      <c r="K82" s="200"/>
      <c r="L82" s="233"/>
      <c r="M82" s="234"/>
      <c r="N82" s="215"/>
      <c r="O82" s="234"/>
      <c r="P82" s="216"/>
      <c r="Q82" s="217"/>
      <c r="R82" s="234"/>
      <c r="S82" s="234"/>
    </row>
    <row r="83" spans="1:19" ht="14.7" thickBot="1" x14ac:dyDescent="0.55000000000000004">
      <c r="A83" s="8"/>
      <c r="B83" s="248" t="str">
        <f>Assessment_DataCollection!B466</f>
        <v>iv. steering control and vehicle balance</v>
      </c>
      <c r="C83" s="249" t="str">
        <f>Assessment_DataCollection!C466</f>
        <v>Yes</v>
      </c>
      <c r="D83" s="250" t="str">
        <f>Assessment_DataCollection!D466</f>
        <v>Yes</v>
      </c>
      <c r="E83" s="288"/>
      <c r="F83" s="8"/>
      <c r="G83" s="58"/>
      <c r="H83" s="197"/>
      <c r="I83" s="198"/>
      <c r="J83" s="199"/>
      <c r="K83" s="200"/>
      <c r="L83" s="233"/>
      <c r="M83" s="234"/>
      <c r="N83" s="215"/>
      <c r="O83" s="234"/>
      <c r="P83" s="216"/>
      <c r="Q83" s="217"/>
      <c r="R83" s="234"/>
      <c r="S83" s="234"/>
    </row>
    <row r="84" spans="1:19" ht="14.7" thickBot="1" x14ac:dyDescent="0.55000000000000004">
      <c r="A84" s="8"/>
      <c r="B84" s="248" t="str">
        <f>Assessment_DataCollection!B467</f>
        <v>v. time management</v>
      </c>
      <c r="C84" s="249" t="str">
        <f>Assessment_DataCollection!C467</f>
        <v>Yes</v>
      </c>
      <c r="D84" s="250" t="str">
        <f>Assessment_DataCollection!D467</f>
        <v>Yes</v>
      </c>
      <c r="E84" s="288"/>
      <c r="F84" s="8"/>
      <c r="G84" s="58"/>
      <c r="H84" s="197"/>
      <c r="I84" s="198"/>
      <c r="J84" s="199"/>
      <c r="K84" s="200"/>
      <c r="L84" s="233"/>
      <c r="M84" s="234"/>
      <c r="N84" s="215"/>
      <c r="O84" s="234"/>
      <c r="P84" s="216"/>
      <c r="Q84" s="217"/>
      <c r="R84" s="234"/>
      <c r="S84" s="234"/>
    </row>
    <row r="85" spans="1:19" ht="14.7" thickBot="1" x14ac:dyDescent="0.55000000000000004">
      <c r="A85" s="8"/>
      <c r="B85" s="248" t="str">
        <f>Assessment_DataCollection!B468</f>
        <v>vi. communication</v>
      </c>
      <c r="C85" s="249" t="str">
        <f>Assessment_DataCollection!C468</f>
        <v>Yes</v>
      </c>
      <c r="D85" s="250" t="str">
        <f>Assessment_DataCollection!D468</f>
        <v>Yes</v>
      </c>
      <c r="E85" s="288"/>
      <c r="F85" s="8"/>
      <c r="G85" s="58"/>
      <c r="H85" s="197"/>
      <c r="I85" s="198"/>
      <c r="J85" s="199"/>
      <c r="K85" s="200"/>
      <c r="L85" s="233"/>
      <c r="M85" s="234"/>
      <c r="N85" s="215"/>
      <c r="O85" s="234"/>
      <c r="P85" s="216"/>
      <c r="Q85" s="217"/>
      <c r="R85" s="234"/>
      <c r="S85" s="234"/>
    </row>
    <row r="86" spans="1:19" ht="14.7" thickBot="1" x14ac:dyDescent="0.55000000000000004">
      <c r="A86" s="8"/>
      <c r="B86" s="248" t="str">
        <f>Assessment_DataCollection!B469</f>
        <v>vii. driver responsibility</v>
      </c>
      <c r="C86" s="249" t="str">
        <f>Assessment_DataCollection!C469</f>
        <v>Planned</v>
      </c>
      <c r="D86" s="250" t="str">
        <f>Assessment_DataCollection!D469</f>
        <v>Planned</v>
      </c>
      <c r="E86" s="288"/>
      <c r="F86" s="8"/>
      <c r="G86" s="58"/>
      <c r="H86" s="197"/>
      <c r="I86" s="198"/>
      <c r="J86" s="199"/>
      <c r="K86" s="200"/>
      <c r="L86" s="233"/>
      <c r="M86" s="234"/>
      <c r="N86" s="215"/>
      <c r="O86" s="234"/>
      <c r="P86" s="216"/>
      <c r="Q86" s="217"/>
      <c r="R86" s="234"/>
      <c r="S86" s="234"/>
    </row>
    <row r="87" spans="1:19" ht="54.7" x14ac:dyDescent="0.5">
      <c r="A87" s="8" t="str">
        <f>Assessment_DataCollection!A470</f>
        <v>3.2.2.t</v>
      </c>
      <c r="B87" s="248" t="str">
        <f>Assessment_DataCollection!B470</f>
        <v>3.2.2 t. Describe and demonstrate how to manage and take control of the vehicle during in vehicle instruction.</v>
      </c>
      <c r="C87" s="249" t="str">
        <f>Assessment_DataCollection!C470</f>
        <v>Planned</v>
      </c>
      <c r="D87" s="250" t="str">
        <f>Assessment_DataCollection!D470</f>
        <v>Planned</v>
      </c>
      <c r="E87" s="288"/>
      <c r="F87" s="8" t="s">
        <v>1104</v>
      </c>
      <c r="G87" s="58" t="s">
        <v>1105</v>
      </c>
      <c r="H87" s="197"/>
      <c r="I87" s="198"/>
      <c r="J87" s="199" t="s">
        <v>302</v>
      </c>
      <c r="K87" s="200"/>
      <c r="L87" s="233">
        <v>44521</v>
      </c>
      <c r="M87" s="234" t="s">
        <v>1062</v>
      </c>
      <c r="N87" s="215" t="s">
        <v>1065</v>
      </c>
      <c r="O87" s="234" t="s">
        <v>1086</v>
      </c>
      <c r="P87" s="216"/>
      <c r="Q87" s="217"/>
      <c r="R87" s="234" t="s">
        <v>207</v>
      </c>
      <c r="S87" s="234"/>
    </row>
    <row r="88" spans="1:19" ht="54.7" x14ac:dyDescent="0.5">
      <c r="A88" s="8" t="str">
        <f>Assessment_DataCollection!A471</f>
        <v>3.2.2.u</v>
      </c>
      <c r="B88" s="248" t="str">
        <f>Assessment_DataCollection!B471</f>
        <v>3.2.2 u. Describe what to do in an emergency or collision.</v>
      </c>
      <c r="C88" s="249" t="str">
        <f>Assessment_DataCollection!C471</f>
        <v>Planned</v>
      </c>
      <c r="D88" s="250" t="str">
        <f>Assessment_DataCollection!D471</f>
        <v>Planned</v>
      </c>
      <c r="E88" s="288"/>
      <c r="F88" s="8" t="s">
        <v>1106</v>
      </c>
      <c r="G88" s="58" t="s">
        <v>1107</v>
      </c>
      <c r="H88" s="197"/>
      <c r="I88" s="198"/>
      <c r="J88" s="199" t="s">
        <v>302</v>
      </c>
      <c r="K88" s="200"/>
      <c r="L88" s="233">
        <v>44521</v>
      </c>
      <c r="M88" s="234" t="s">
        <v>1056</v>
      </c>
      <c r="N88" s="215" t="s">
        <v>1065</v>
      </c>
      <c r="O88" s="234" t="s">
        <v>1086</v>
      </c>
      <c r="P88" s="216"/>
      <c r="Q88" s="217"/>
      <c r="R88" s="234" t="s">
        <v>207</v>
      </c>
      <c r="S88" s="234"/>
    </row>
    <row r="89" spans="1:19" ht="54.7" x14ac:dyDescent="0.5">
      <c r="A89" s="8" t="str">
        <f>Assessment_DataCollection!A472</f>
        <v>3.2.2.v</v>
      </c>
      <c r="B89" s="248" t="str">
        <f>Assessment_DataCollection!B472</f>
        <v>3.2.2 v. Describe the role and use of on-board technologies for in-vehicle instruction.</v>
      </c>
      <c r="C89" s="249" t="str">
        <f>Assessment_DataCollection!C472</f>
        <v>Planned</v>
      </c>
      <c r="D89" s="250" t="str">
        <f>Assessment_DataCollection!D472</f>
        <v>Planned</v>
      </c>
      <c r="E89" s="288"/>
      <c r="F89" s="8" t="s">
        <v>1108</v>
      </c>
      <c r="G89" s="58" t="s">
        <v>1109</v>
      </c>
      <c r="H89" s="197"/>
      <c r="I89" s="198"/>
      <c r="J89" s="199" t="s">
        <v>213</v>
      </c>
      <c r="K89" s="200"/>
      <c r="L89" s="233">
        <v>44521</v>
      </c>
      <c r="M89" s="234" t="s">
        <v>1069</v>
      </c>
      <c r="N89" s="215" t="s">
        <v>1065</v>
      </c>
      <c r="O89" s="234" t="s">
        <v>1086</v>
      </c>
      <c r="P89" s="216"/>
      <c r="Q89" s="217"/>
      <c r="R89" s="234" t="s">
        <v>207</v>
      </c>
      <c r="S89" s="234"/>
    </row>
    <row r="90" spans="1:19" ht="41" x14ac:dyDescent="0.5">
      <c r="A90" s="8" t="str">
        <f>Assessment_DataCollection!A473</f>
        <v>3.2.2.w</v>
      </c>
      <c r="B90" s="248" t="str">
        <f>Assessment_DataCollection!B473</f>
        <v>3.2.2 w. Describe how to and the need for additional training to conduct simulation and driving range instruction.</v>
      </c>
      <c r="C90" s="249" t="str">
        <f>Assessment_DataCollection!C473</f>
        <v>Planned</v>
      </c>
      <c r="D90" s="250" t="str">
        <f>Assessment_DataCollection!D473</f>
        <v>Planned</v>
      </c>
      <c r="E90" s="288"/>
      <c r="F90" s="8" t="s">
        <v>1110</v>
      </c>
      <c r="G90" s="58" t="s">
        <v>1111</v>
      </c>
      <c r="H90" s="197"/>
      <c r="I90" s="198"/>
      <c r="J90" s="199" t="s">
        <v>1112</v>
      </c>
      <c r="K90" s="200"/>
      <c r="L90" s="233">
        <v>44521</v>
      </c>
      <c r="M90" s="234" t="s">
        <v>1113</v>
      </c>
      <c r="N90" s="215"/>
      <c r="O90" s="234" t="s">
        <v>1114</v>
      </c>
      <c r="P90" s="216"/>
      <c r="Q90" s="217"/>
      <c r="R90" s="234"/>
      <c r="S90" s="234"/>
    </row>
    <row r="91" spans="1:19" ht="54.7" x14ac:dyDescent="0.5">
      <c r="A91" s="8" t="str">
        <f>Assessment_DataCollection!A474</f>
        <v>3.2.2.x</v>
      </c>
      <c r="B91" s="248" t="str">
        <f>Assessment_DataCollection!B474</f>
        <v>3.2.2 x. Demonstrate the skills necessary to develop partnerships and communicate with parents/mentors/guardians and state officials.</v>
      </c>
      <c r="C91" s="249" t="str">
        <f>Assessment_DataCollection!C474</f>
        <v>Planned</v>
      </c>
      <c r="D91" s="250" t="str">
        <f>Assessment_DataCollection!D474</f>
        <v>Planned</v>
      </c>
      <c r="E91" s="288"/>
      <c r="F91" s="8" t="s">
        <v>1115</v>
      </c>
      <c r="G91" s="58" t="s">
        <v>1116</v>
      </c>
      <c r="H91" s="197"/>
      <c r="I91" s="198"/>
      <c r="J91" s="199" t="s">
        <v>1117</v>
      </c>
      <c r="K91" s="200"/>
      <c r="L91" s="233">
        <v>44521</v>
      </c>
      <c r="M91" s="234" t="s">
        <v>1056</v>
      </c>
      <c r="N91" s="215" t="s">
        <v>1065</v>
      </c>
      <c r="O91" s="234" t="s">
        <v>1118</v>
      </c>
      <c r="P91" s="216"/>
      <c r="Q91" s="217"/>
      <c r="R91" s="234" t="s">
        <v>207</v>
      </c>
      <c r="S91" s="234"/>
    </row>
    <row r="92" spans="1:19" ht="54.7" x14ac:dyDescent="0.5">
      <c r="A92" s="8" t="str">
        <f>Assessment_DataCollection!A475</f>
        <v>3.2.2.y</v>
      </c>
      <c r="B92" s="248" t="str">
        <f>Assessment_DataCollection!B475</f>
        <v>3.2.2 y. Identify how to locate and describe jurisdictional laws, rules, policies and procedures related to vehicle operation and driver education.</v>
      </c>
      <c r="C92" s="249" t="str">
        <f>Assessment_DataCollection!C475</f>
        <v>Yes</v>
      </c>
      <c r="D92" s="250" t="str">
        <f>Assessment_DataCollection!D475</f>
        <v>Yes</v>
      </c>
      <c r="E92" s="288"/>
      <c r="F92" s="8" t="s">
        <v>1119</v>
      </c>
      <c r="G92" s="58" t="s">
        <v>1120</v>
      </c>
      <c r="H92" s="197"/>
      <c r="I92" s="198"/>
      <c r="J92" s="199" t="s">
        <v>302</v>
      </c>
      <c r="K92" s="200"/>
      <c r="L92" s="233">
        <v>44521</v>
      </c>
      <c r="M92" s="234" t="s">
        <v>1121</v>
      </c>
      <c r="N92" s="215" t="s">
        <v>1122</v>
      </c>
      <c r="O92" s="234" t="s">
        <v>1123</v>
      </c>
      <c r="P92" s="216"/>
      <c r="Q92" s="217"/>
      <c r="R92" s="234" t="s">
        <v>186</v>
      </c>
      <c r="S92" s="234"/>
    </row>
    <row r="93" spans="1:19" ht="57.7" thickBot="1" x14ac:dyDescent="0.55000000000000004">
      <c r="A93" s="8" t="str">
        <f>Assessment_DataCollection!A476</f>
        <v>3.2.3</v>
      </c>
      <c r="B93" s="243" t="str">
        <f>Assessment_DataCollection!B476</f>
        <v>3.2.3 States shall require instructor candidates to successfully deliver a series of practice teaching assignments during the instructor training course, including both classroom and BTW lessons. The instructor candidate must demonstrate:</v>
      </c>
      <c r="C93" s="3"/>
      <c r="D93" s="3"/>
      <c r="E93" s="288"/>
      <c r="F93" s="8" t="s">
        <v>1124</v>
      </c>
      <c r="G93" s="243" t="s">
        <v>1125</v>
      </c>
      <c r="H93" s="194"/>
      <c r="I93" s="195"/>
      <c r="J93" s="196"/>
      <c r="K93" s="196"/>
      <c r="L93" s="194"/>
      <c r="M93" s="196"/>
      <c r="N93" s="196"/>
      <c r="O93" s="214"/>
      <c r="P93" s="214"/>
      <c r="Q93" s="214"/>
      <c r="R93" s="231"/>
      <c r="S93" s="231"/>
    </row>
    <row r="94" spans="1:19" ht="95.7" x14ac:dyDescent="0.5">
      <c r="A94" s="8" t="str">
        <f>Assessment_DataCollection!A477</f>
        <v>3.2.3.a</v>
      </c>
      <c r="B94" s="248" t="str">
        <f>Assessment_DataCollection!B477</f>
        <v>3.2.3 a. How to utilize and adapt classroom lesson plans and deliver classroom presentations.</v>
      </c>
      <c r="C94" s="249" t="str">
        <f>Assessment_DataCollection!C477</f>
        <v>Yes</v>
      </c>
      <c r="D94" s="250" t="str">
        <f>Assessment_DataCollection!D477</f>
        <v>Yes</v>
      </c>
      <c r="E94" s="288"/>
      <c r="F94" s="8" t="s">
        <v>1126</v>
      </c>
      <c r="G94" s="58" t="s">
        <v>1127</v>
      </c>
      <c r="H94" s="197">
        <v>44518</v>
      </c>
      <c r="I94" s="198" t="s">
        <v>1044</v>
      </c>
      <c r="J94" s="199" t="s">
        <v>302</v>
      </c>
      <c r="K94" s="200" t="s">
        <v>1045</v>
      </c>
      <c r="L94" s="233">
        <v>44521</v>
      </c>
      <c r="M94" s="234" t="s">
        <v>1128</v>
      </c>
      <c r="N94" s="215" t="s">
        <v>1129</v>
      </c>
      <c r="O94" s="234" t="s">
        <v>1130</v>
      </c>
      <c r="P94" s="216"/>
      <c r="Q94" s="217"/>
      <c r="R94" s="234" t="s">
        <v>207</v>
      </c>
      <c r="S94" s="234"/>
    </row>
    <row r="95" spans="1:19" ht="95.7" x14ac:dyDescent="0.5">
      <c r="A95" s="8" t="str">
        <f>Assessment_DataCollection!A478</f>
        <v>3.2.3.b</v>
      </c>
      <c r="B95" s="248" t="str">
        <f>Assessment_DataCollection!B478</f>
        <v>3.2.3 b. How to utilize and adapt lesson plans to deliver behind-the-wheel lessons, utilizing coaching techniques for in-vehicle instruction, and</v>
      </c>
      <c r="C95" s="249"/>
      <c r="D95" s="250"/>
      <c r="E95" s="288"/>
      <c r="F95" s="8" t="s">
        <v>1131</v>
      </c>
      <c r="G95" s="58" t="s">
        <v>1132</v>
      </c>
      <c r="H95" s="197"/>
      <c r="I95" s="198"/>
      <c r="J95" s="199" t="s">
        <v>302</v>
      </c>
      <c r="K95" s="200"/>
      <c r="L95" s="233">
        <v>44521</v>
      </c>
      <c r="M95" s="234" t="s">
        <v>1133</v>
      </c>
      <c r="N95" s="215" t="s">
        <v>1065</v>
      </c>
      <c r="O95" s="234" t="s">
        <v>1130</v>
      </c>
      <c r="P95" s="216"/>
      <c r="Q95" s="217"/>
      <c r="R95" s="234" t="s">
        <v>207</v>
      </c>
      <c r="S95" s="234"/>
    </row>
    <row r="96" spans="1:19" ht="95.7" x14ac:dyDescent="0.5">
      <c r="A96" s="8">
        <f>Assessment_DataCollection!A479</f>
        <v>0</v>
      </c>
      <c r="B96" s="248" t="str">
        <f>Assessment_DataCollection!B479</f>
        <v>i. demonstrate how to utilize standards of driver performance,</v>
      </c>
      <c r="C96" s="249" t="str">
        <f>Assessment_DataCollection!C479</f>
        <v>Planned</v>
      </c>
      <c r="D96" s="250" t="str">
        <f>Assessment_DataCollection!D479</f>
        <v>Planned</v>
      </c>
      <c r="E96" s="288"/>
      <c r="F96" s="8"/>
      <c r="G96" s="58" t="s">
        <v>1134</v>
      </c>
      <c r="H96" s="197"/>
      <c r="I96" s="198"/>
      <c r="J96" s="199" t="s">
        <v>302</v>
      </c>
      <c r="K96" s="200"/>
      <c r="L96" s="233">
        <v>44521</v>
      </c>
      <c r="M96" s="234" t="s">
        <v>1133</v>
      </c>
      <c r="N96" s="215" t="s">
        <v>1065</v>
      </c>
      <c r="O96" s="234" t="s">
        <v>1130</v>
      </c>
      <c r="P96" s="216"/>
      <c r="Q96" s="217"/>
      <c r="R96" s="234" t="s">
        <v>207</v>
      </c>
      <c r="S96" s="234"/>
    </row>
    <row r="97" spans="1:19" ht="95.7" x14ac:dyDescent="0.5">
      <c r="A97" s="8">
        <f>Assessment_DataCollection!A480</f>
        <v>0</v>
      </c>
      <c r="B97" s="248" t="str">
        <f>Assessment_DataCollection!B480</f>
        <v>ii. demonstrate a variety coaching techniques for in-vehicle instruction, and deliver BTW lessons.</v>
      </c>
      <c r="C97" s="249" t="str">
        <f>Assessment_DataCollection!C480</f>
        <v>Planned</v>
      </c>
      <c r="D97" s="250" t="str">
        <f>Assessment_DataCollection!D480</f>
        <v>Planned</v>
      </c>
      <c r="E97" s="288"/>
      <c r="F97" s="8"/>
      <c r="G97" s="58" t="s">
        <v>1135</v>
      </c>
      <c r="H97" s="197"/>
      <c r="I97" s="198"/>
      <c r="J97" s="199" t="s">
        <v>302</v>
      </c>
      <c r="K97" s="200"/>
      <c r="L97" s="233">
        <v>44521</v>
      </c>
      <c r="M97" s="234" t="s">
        <v>1133</v>
      </c>
      <c r="N97" s="215" t="s">
        <v>1094</v>
      </c>
      <c r="O97" s="234" t="s">
        <v>1130</v>
      </c>
      <c r="P97" s="216"/>
      <c r="Q97" s="217"/>
      <c r="R97" s="234" t="s">
        <v>207</v>
      </c>
      <c r="S97" s="234"/>
    </row>
    <row r="98" spans="1:19" ht="95.7" x14ac:dyDescent="0.5">
      <c r="A98" s="8" t="str">
        <f>Assessment_DataCollection!A481</f>
        <v>3.2.3.c</v>
      </c>
      <c r="B98" s="248" t="str">
        <f>Assessment_DataCollection!B481</f>
        <v>3.2.3 c. How to influence learning and habit development.</v>
      </c>
      <c r="C98" s="249" t="str">
        <f>Assessment_DataCollection!C481</f>
        <v>Planned</v>
      </c>
      <c r="D98" s="250" t="str">
        <f>Assessment_DataCollection!D481</f>
        <v>Planned</v>
      </c>
      <c r="E98" s="288"/>
      <c r="F98" s="8" t="s">
        <v>1136</v>
      </c>
      <c r="G98" s="58" t="s">
        <v>1137</v>
      </c>
      <c r="H98" s="197"/>
      <c r="I98" s="198"/>
      <c r="J98" s="199" t="s">
        <v>302</v>
      </c>
      <c r="K98" s="200"/>
      <c r="L98" s="233">
        <v>44521</v>
      </c>
      <c r="M98" s="234" t="s">
        <v>1133</v>
      </c>
      <c r="N98" s="215" t="s">
        <v>1065</v>
      </c>
      <c r="O98" s="234" t="s">
        <v>1130</v>
      </c>
      <c r="P98" s="216"/>
      <c r="Q98" s="217"/>
      <c r="R98" s="234" t="s">
        <v>207</v>
      </c>
      <c r="S98" s="234"/>
    </row>
    <row r="99" spans="1:19" ht="95.7" x14ac:dyDescent="0.5">
      <c r="A99" s="8" t="str">
        <f>Assessment_DataCollection!A482</f>
        <v>3.2.3.d</v>
      </c>
      <c r="B99" s="248" t="str">
        <f>Assessment_DataCollection!B482</f>
        <v>3.2.3 d. How to assess student performance.</v>
      </c>
      <c r="C99" s="249" t="str">
        <f>Assessment_DataCollection!C482</f>
        <v>Planned</v>
      </c>
      <c r="D99" s="250" t="str">
        <f>Assessment_DataCollection!D482</f>
        <v>Planned</v>
      </c>
      <c r="E99" s="288"/>
      <c r="F99" s="8" t="s">
        <v>1138</v>
      </c>
      <c r="G99" s="58" t="s">
        <v>1139</v>
      </c>
      <c r="H99" s="197"/>
      <c r="I99" s="198"/>
      <c r="J99" s="199" t="s">
        <v>302</v>
      </c>
      <c r="K99" s="200"/>
      <c r="L99" s="233">
        <v>44521</v>
      </c>
      <c r="M99" s="234" t="s">
        <v>1133</v>
      </c>
      <c r="N99" s="215" t="s">
        <v>1065</v>
      </c>
      <c r="O99" s="234" t="s">
        <v>1140</v>
      </c>
      <c r="P99" s="216"/>
      <c r="Q99" s="217"/>
      <c r="R99" s="234" t="s">
        <v>207</v>
      </c>
      <c r="S99" s="234"/>
    </row>
    <row r="100" spans="1:19" ht="95.7" x14ac:dyDescent="0.5">
      <c r="A100" s="8" t="str">
        <f>Assessment_DataCollection!A483</f>
        <v>3.2.3.e</v>
      </c>
      <c r="B100" s="248" t="str">
        <f>Assessment_DataCollection!B483</f>
        <v>3.2.3 e. How to assist the learner to apply concepts from classroom and BTW instruction.</v>
      </c>
      <c r="C100" s="249" t="str">
        <f>Assessment_DataCollection!C483</f>
        <v>Planned</v>
      </c>
      <c r="D100" s="250" t="str">
        <f>Assessment_DataCollection!D483</f>
        <v>Planned</v>
      </c>
      <c r="E100" s="288"/>
      <c r="F100" s="8" t="s">
        <v>1141</v>
      </c>
      <c r="G100" s="58" t="s">
        <v>1142</v>
      </c>
      <c r="H100" s="197"/>
      <c r="I100" s="198"/>
      <c r="J100" s="199" t="s">
        <v>302</v>
      </c>
      <c r="K100" s="200"/>
      <c r="L100" s="233">
        <v>44521</v>
      </c>
      <c r="M100" s="234" t="s">
        <v>1133</v>
      </c>
      <c r="N100" s="215" t="s">
        <v>1065</v>
      </c>
      <c r="O100" s="234" t="s">
        <v>1130</v>
      </c>
      <c r="P100" s="216"/>
      <c r="Q100" s="217"/>
      <c r="R100" s="234" t="s">
        <v>207</v>
      </c>
      <c r="S100" s="234"/>
    </row>
    <row r="101" spans="1:19" ht="95.7" x14ac:dyDescent="0.5">
      <c r="A101" s="8" t="str">
        <f>Assessment_DataCollection!A484</f>
        <v>3.2.3.f</v>
      </c>
      <c r="B101" s="248" t="str">
        <f>Assessment_DataCollection!B484</f>
        <v>3.2.3 f. Knowledge of risk management principles in all driving situations.</v>
      </c>
      <c r="C101" s="249" t="str">
        <f>Assessment_DataCollection!C484</f>
        <v>Planned</v>
      </c>
      <c r="D101" s="250" t="str">
        <f>Assessment_DataCollection!D484</f>
        <v>Planned</v>
      </c>
      <c r="E101" s="288"/>
      <c r="F101" s="8" t="s">
        <v>1143</v>
      </c>
      <c r="G101" s="58" t="s">
        <v>1144</v>
      </c>
      <c r="H101" s="197"/>
      <c r="I101" s="198"/>
      <c r="J101" s="199" t="s">
        <v>302</v>
      </c>
      <c r="K101" s="200"/>
      <c r="L101" s="233">
        <v>44521</v>
      </c>
      <c r="M101" s="234" t="s">
        <v>1133</v>
      </c>
      <c r="N101" s="215" t="s">
        <v>1065</v>
      </c>
      <c r="O101" s="234" t="s">
        <v>1130</v>
      </c>
      <c r="P101" s="216"/>
      <c r="Q101" s="217"/>
      <c r="R101" s="234" t="s">
        <v>207</v>
      </c>
      <c r="S101" s="234"/>
    </row>
    <row r="102" spans="1:19" ht="54.75" customHeight="1" thickBot="1" x14ac:dyDescent="0.55000000000000004">
      <c r="A102" s="8" t="str">
        <f>Assessment_DataCollection!A485</f>
        <v>3.2.3.g</v>
      </c>
      <c r="B102" s="248" t="str">
        <f>Assessment_DataCollection!B485</f>
        <v>3.2.3 g. Risk assessment procedures and provide timely intervention for in-vehicle instruction.</v>
      </c>
      <c r="C102" s="249" t="str">
        <f>Assessment_DataCollection!C485</f>
        <v>Planned</v>
      </c>
      <c r="D102" s="250" t="str">
        <f>Assessment_DataCollection!D485</f>
        <v>Planned</v>
      </c>
      <c r="E102" s="288"/>
      <c r="F102" s="8" t="s">
        <v>1145</v>
      </c>
      <c r="G102" s="58" t="s">
        <v>1146</v>
      </c>
      <c r="H102" s="197"/>
      <c r="I102" s="198"/>
      <c r="J102" s="199" t="s">
        <v>302</v>
      </c>
      <c r="K102" s="200"/>
      <c r="L102" s="233">
        <v>44521</v>
      </c>
      <c r="M102" s="234" t="s">
        <v>1147</v>
      </c>
      <c r="N102" s="215" t="s">
        <v>1094</v>
      </c>
      <c r="O102" s="234" t="s">
        <v>1130</v>
      </c>
      <c r="P102" s="216"/>
      <c r="Q102" s="217"/>
      <c r="R102" s="234" t="s">
        <v>207</v>
      </c>
      <c r="S102" s="234"/>
    </row>
    <row r="103" spans="1:19" ht="41" x14ac:dyDescent="0.5">
      <c r="A103" s="8" t="str">
        <f>Assessment_DataCollection!A486</f>
        <v>3.2.3.h</v>
      </c>
      <c r="B103" s="248" t="str">
        <f>Assessment_DataCollection!B486</f>
        <v>3.2.3 h. How to conduct computer assisted, online, simulation based and range exercise instruction (if applicable)</v>
      </c>
      <c r="C103" s="249" t="str">
        <f>Assessment_DataCollection!C486</f>
        <v>No</v>
      </c>
      <c r="D103" s="250" t="str">
        <f>Assessment_DataCollection!D486</f>
        <v>No</v>
      </c>
      <c r="E103" s="288"/>
      <c r="F103" s="8" t="s">
        <v>1148</v>
      </c>
      <c r="G103" s="58" t="s">
        <v>1149</v>
      </c>
      <c r="H103" s="197"/>
      <c r="I103" s="198"/>
      <c r="J103" s="199" t="s">
        <v>1150</v>
      </c>
      <c r="K103" s="200"/>
      <c r="L103" s="233">
        <v>44521</v>
      </c>
      <c r="M103" s="234" t="s">
        <v>1151</v>
      </c>
      <c r="N103" s="215"/>
      <c r="O103" s="234" t="s">
        <v>1130</v>
      </c>
      <c r="P103" s="216"/>
      <c r="Q103" s="217"/>
      <c r="R103" s="234"/>
      <c r="S103" s="234"/>
    </row>
    <row r="104" spans="1:19" ht="95.7" x14ac:dyDescent="0.5">
      <c r="A104" s="8" t="str">
        <f>Assessment_DataCollection!A487</f>
        <v>3.2.3.i</v>
      </c>
      <c r="B104" s="248" t="str">
        <f>Assessment_DataCollection!B487</f>
        <v>3.2.3 i. How to assess the course.</v>
      </c>
      <c r="C104" s="249" t="str">
        <f>Assessment_DataCollection!C487</f>
        <v>Planned</v>
      </c>
      <c r="D104" s="250" t="str">
        <f>Assessment_DataCollection!D487</f>
        <v>Planned</v>
      </c>
      <c r="E104" s="288"/>
      <c r="F104" s="8" t="s">
        <v>1152</v>
      </c>
      <c r="G104" s="58" t="s">
        <v>1153</v>
      </c>
      <c r="H104" s="197"/>
      <c r="I104" s="198"/>
      <c r="J104" s="199" t="s">
        <v>1117</v>
      </c>
      <c r="K104" s="200"/>
      <c r="L104" s="233">
        <v>44521</v>
      </c>
      <c r="M104" s="234" t="s">
        <v>1133</v>
      </c>
      <c r="N104" s="215" t="s">
        <v>1065</v>
      </c>
      <c r="O104" s="234" t="s">
        <v>1154</v>
      </c>
      <c r="P104" s="216"/>
      <c r="Q104" s="217"/>
      <c r="R104" s="234" t="s">
        <v>207</v>
      </c>
      <c r="S104" s="234"/>
    </row>
    <row r="105" spans="1:19" ht="48" customHeight="1" thickBot="1" x14ac:dyDescent="0.55000000000000004">
      <c r="A105" s="8" t="str">
        <f>Assessment_DataCollection!A488</f>
        <v>3.2.3.j</v>
      </c>
      <c r="B105" s="248" t="str">
        <f>Assessment_DataCollection!B488</f>
        <v>3.2.3 j. How to schedule and grade.</v>
      </c>
      <c r="C105" s="249" t="str">
        <f>Assessment_DataCollection!C488</f>
        <v>Planned</v>
      </c>
      <c r="D105" s="250" t="str">
        <f>Assessment_DataCollection!D488</f>
        <v>Planned</v>
      </c>
      <c r="E105" s="288"/>
      <c r="F105" s="8" t="s">
        <v>1155</v>
      </c>
      <c r="G105" s="58" t="s">
        <v>1156</v>
      </c>
      <c r="H105" s="197"/>
      <c r="I105" s="198"/>
      <c r="J105" s="199" t="s">
        <v>213</v>
      </c>
      <c r="K105" s="200"/>
      <c r="L105" s="233">
        <v>44521</v>
      </c>
      <c r="M105" s="234" t="s">
        <v>1157</v>
      </c>
      <c r="N105" s="215" t="s">
        <v>1065</v>
      </c>
      <c r="O105" s="234" t="s">
        <v>1158</v>
      </c>
      <c r="P105" s="216"/>
      <c r="Q105" s="217"/>
      <c r="R105" s="234" t="s">
        <v>207</v>
      </c>
      <c r="S105" s="234"/>
    </row>
    <row r="106" spans="1:19" ht="14.7" thickBot="1" x14ac:dyDescent="0.55000000000000004">
      <c r="A106" s="8">
        <f>Assessment_DataCollection!A489</f>
        <v>3.3</v>
      </c>
      <c r="B106" s="243" t="str">
        <f>Assessment_DataCollection!B489</f>
        <v>Student Teaching/Practicum</v>
      </c>
      <c r="C106" s="3"/>
      <c r="D106" s="3"/>
      <c r="E106" s="288"/>
      <c r="F106" s="8">
        <v>3.3</v>
      </c>
      <c r="G106" s="243" t="s">
        <v>1159</v>
      </c>
      <c r="H106" s="194"/>
      <c r="I106" s="195"/>
      <c r="J106" s="196"/>
      <c r="K106" s="196"/>
      <c r="L106" s="194"/>
      <c r="M106" s="196"/>
      <c r="N106" s="196"/>
      <c r="O106" s="214"/>
      <c r="P106" s="214"/>
      <c r="Q106" s="214"/>
      <c r="R106" s="231"/>
      <c r="S106" s="231"/>
    </row>
    <row r="107" spans="1:19" ht="57.7" thickBot="1" x14ac:dyDescent="0.55000000000000004">
      <c r="A107" s="8" t="str">
        <f>Assessment_DataCollection!A490</f>
        <v>3.3.1</v>
      </c>
      <c r="B107" s="243"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107" s="3" t="str">
        <f>Assessment_DataCollection!C490</f>
        <v>No</v>
      </c>
      <c r="D107" s="3" t="str">
        <f>Assessment_DataCollection!D490</f>
        <v>No</v>
      </c>
      <c r="E107" s="288"/>
      <c r="F107" s="8" t="s">
        <v>1160</v>
      </c>
      <c r="G107" s="243" t="s">
        <v>1161</v>
      </c>
      <c r="H107" s="194"/>
      <c r="I107" s="195"/>
      <c r="J107" s="196"/>
      <c r="K107" s="196"/>
      <c r="L107" s="194"/>
      <c r="M107" s="196"/>
      <c r="N107" s="196"/>
      <c r="O107" s="214"/>
      <c r="P107" s="214"/>
      <c r="Q107" s="214"/>
      <c r="R107" s="231"/>
      <c r="S107" s="231"/>
    </row>
    <row r="108" spans="1:19" ht="68.349999999999994" x14ac:dyDescent="0.5">
      <c r="A108" s="8"/>
      <c r="B108" s="150"/>
      <c r="C108" s="249"/>
      <c r="D108" s="250"/>
      <c r="E108" s="288"/>
      <c r="F108" s="8"/>
      <c r="G108" s="58" t="s">
        <v>1162</v>
      </c>
      <c r="H108" s="197">
        <v>44518</v>
      </c>
      <c r="I108" s="198"/>
      <c r="J108" s="199" t="s">
        <v>1163</v>
      </c>
      <c r="K108" s="200"/>
      <c r="L108" s="233">
        <v>44521</v>
      </c>
      <c r="M108" s="234" t="s">
        <v>1164</v>
      </c>
      <c r="N108" s="215" t="s">
        <v>1165</v>
      </c>
      <c r="O108" s="234" t="s">
        <v>1166</v>
      </c>
      <c r="P108" s="216"/>
      <c r="Q108" s="217" t="s">
        <v>1167</v>
      </c>
      <c r="R108" s="234" t="s">
        <v>207</v>
      </c>
      <c r="S108" s="234"/>
    </row>
    <row r="109" spans="1:19" ht="14.7" thickBot="1" x14ac:dyDescent="0.55000000000000004">
      <c r="A109" s="8">
        <f>Assessment_DataCollection!A492</f>
        <v>3.4</v>
      </c>
      <c r="B109" s="243" t="str">
        <f>Assessment_DataCollection!B492</f>
        <v>Exit Assessment</v>
      </c>
      <c r="C109" s="3"/>
      <c r="D109" s="3"/>
      <c r="E109" s="288"/>
      <c r="F109" s="8">
        <v>3.4</v>
      </c>
      <c r="G109" s="243" t="s">
        <v>1168</v>
      </c>
      <c r="H109" s="194"/>
      <c r="I109" s="195"/>
      <c r="J109" s="196"/>
      <c r="K109" s="196"/>
      <c r="L109" s="194"/>
      <c r="M109" s="196"/>
      <c r="N109" s="196"/>
      <c r="O109" s="214"/>
      <c r="P109" s="214"/>
      <c r="Q109" s="214"/>
      <c r="R109" s="231"/>
      <c r="S109" s="231"/>
    </row>
    <row r="110" spans="1:19" ht="57.7" thickBot="1" x14ac:dyDescent="0.55000000000000004">
      <c r="A110" s="8" t="str">
        <f>Assessment_DataCollection!A493</f>
        <v>3.4.1</v>
      </c>
      <c r="B110" s="243"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110" s="3" t="str">
        <f>Assessment_DataCollection!C493</f>
        <v>Planned</v>
      </c>
      <c r="D110" s="3" t="str">
        <f>Assessment_DataCollection!D493</f>
        <v>Planned</v>
      </c>
      <c r="E110" s="288"/>
      <c r="F110" s="8" t="s">
        <v>1169</v>
      </c>
      <c r="G110" s="243" t="s">
        <v>1170</v>
      </c>
      <c r="H110" s="194"/>
      <c r="I110" s="195"/>
      <c r="J110" s="196"/>
      <c r="K110" s="196"/>
      <c r="L110" s="194"/>
      <c r="M110" s="196"/>
      <c r="N110" s="196"/>
      <c r="O110" s="214"/>
      <c r="P110" s="214"/>
      <c r="Q110" s="214"/>
      <c r="R110" s="231"/>
      <c r="S110" s="231"/>
    </row>
    <row r="111" spans="1:19" ht="27.35" x14ac:dyDescent="0.5">
      <c r="A111" s="8" t="str">
        <f>Assessment_DataCollection!A494</f>
        <v>3.4.1.a</v>
      </c>
      <c r="B111" s="248" t="str">
        <f>Assessment_DataCollection!B494</f>
        <v>3.4.1 a. Must pass an advanced exit level, driver knowledge test</v>
      </c>
      <c r="C111" s="8" t="str">
        <f>Assessment_DataCollection!C494</f>
        <v>Yes</v>
      </c>
      <c r="D111" s="8" t="str">
        <f>Assessment_DataCollection!D494</f>
        <v>Yes</v>
      </c>
      <c r="E111" s="288"/>
      <c r="F111" s="8" t="s">
        <v>1171</v>
      </c>
      <c r="G111" s="58" t="s">
        <v>1172</v>
      </c>
      <c r="H111" s="197">
        <v>44518</v>
      </c>
      <c r="I111" s="198" t="s">
        <v>786</v>
      </c>
      <c r="J111" s="199" t="s">
        <v>1173</v>
      </c>
      <c r="K111" s="200"/>
      <c r="L111" s="233">
        <v>44521</v>
      </c>
      <c r="M111" s="234" t="s">
        <v>1174</v>
      </c>
      <c r="N111" s="215" t="s">
        <v>1175</v>
      </c>
      <c r="O111" s="234"/>
      <c r="P111" s="216"/>
      <c r="Q111" s="217"/>
      <c r="R111" s="234" t="s">
        <v>207</v>
      </c>
      <c r="S111" s="234"/>
    </row>
    <row r="112" spans="1:19" ht="27.35" x14ac:dyDescent="0.5">
      <c r="A112" s="8" t="str">
        <f>Assessment_DataCollection!A495</f>
        <v>3.4.1.b</v>
      </c>
      <c r="B112" s="248" t="str">
        <f>Assessment_DataCollection!B495</f>
        <v>3.4.1 b. Must pass an advanced exit level, instructor knowledge test</v>
      </c>
      <c r="C112" s="249" t="str">
        <f>Assessment_DataCollection!C495</f>
        <v>Yes</v>
      </c>
      <c r="D112" s="250" t="str">
        <f>Assessment_DataCollection!D495</f>
        <v>Yes</v>
      </c>
      <c r="E112" s="288"/>
      <c r="F112" s="8" t="s">
        <v>1176</v>
      </c>
      <c r="G112" s="58" t="s">
        <v>1177</v>
      </c>
      <c r="H112" s="197"/>
      <c r="I112" s="198"/>
      <c r="J112" s="199" t="s">
        <v>1178</v>
      </c>
      <c r="K112" s="200"/>
      <c r="L112" s="233">
        <v>44521</v>
      </c>
      <c r="M112" s="234" t="s">
        <v>1179</v>
      </c>
      <c r="N112" s="215" t="s">
        <v>1175</v>
      </c>
      <c r="O112" s="234"/>
      <c r="P112" s="216"/>
      <c r="Q112" s="217"/>
      <c r="R112" s="234" t="s">
        <v>207</v>
      </c>
      <c r="S112" s="234"/>
    </row>
    <row r="113" spans="1:19" ht="27.35" x14ac:dyDescent="0.5">
      <c r="A113" s="8" t="str">
        <f>Assessment_DataCollection!A496</f>
        <v>3.4.1.c</v>
      </c>
      <c r="B113" s="248" t="str">
        <f>Assessment_DataCollection!B496</f>
        <v>3.4.1 c. Must pass an advanced exit level, in-vehicle teaching skills assessment</v>
      </c>
      <c r="C113" s="249" t="str">
        <f>Assessment_DataCollection!C496</f>
        <v>Planned</v>
      </c>
      <c r="D113" s="250" t="str">
        <f>Assessment_DataCollection!D496</f>
        <v>Planned</v>
      </c>
      <c r="E113" s="288"/>
      <c r="F113" s="8" t="s">
        <v>1180</v>
      </c>
      <c r="G113" s="58" t="s">
        <v>1181</v>
      </c>
      <c r="H113" s="197"/>
      <c r="I113" s="198"/>
      <c r="J113" s="199" t="s">
        <v>213</v>
      </c>
      <c r="K113" s="200"/>
      <c r="L113" s="233">
        <v>44521</v>
      </c>
      <c r="M113" s="234" t="s">
        <v>1182</v>
      </c>
      <c r="N113" s="215" t="s">
        <v>1175</v>
      </c>
      <c r="O113" s="234"/>
      <c r="P113" s="216"/>
      <c r="Q113" s="217"/>
      <c r="R113" s="234" t="s">
        <v>207</v>
      </c>
      <c r="S113" s="234"/>
    </row>
    <row r="114" spans="1:19" ht="14.7" thickBot="1" x14ac:dyDescent="0.55000000000000004">
      <c r="A114" s="8">
        <f>Assessment_DataCollection!A497</f>
        <v>3.5</v>
      </c>
      <c r="B114" s="243" t="str">
        <f>Assessment_DataCollection!B497</f>
        <v>Ongoing Training and Recertification</v>
      </c>
      <c r="C114" s="3"/>
      <c r="D114" s="3"/>
      <c r="E114" s="288"/>
      <c r="F114" s="8">
        <v>3.5</v>
      </c>
      <c r="G114" s="243" t="s">
        <v>1183</v>
      </c>
      <c r="H114" s="194"/>
      <c r="I114" s="195"/>
      <c r="J114" s="196"/>
      <c r="K114" s="196"/>
      <c r="L114" s="194"/>
      <c r="M114" s="196"/>
      <c r="N114" s="196"/>
      <c r="O114" s="214"/>
      <c r="P114" s="214"/>
      <c r="Q114" s="214"/>
      <c r="R114" s="231"/>
      <c r="S114" s="231"/>
    </row>
    <row r="115" spans="1:19" ht="29" thickBot="1" x14ac:dyDescent="0.55000000000000004">
      <c r="A115" s="8" t="str">
        <f>Assessment_DataCollection!A498</f>
        <v>3.5.1</v>
      </c>
      <c r="B115" s="243" t="str">
        <f>Assessment_DataCollection!B498</f>
        <v>3.5.1 States shall require instructors to receive regular continuing education and professional development, as approved by the State</v>
      </c>
      <c r="C115" s="3" t="str">
        <f>Assessment_DataCollection!C498</f>
        <v>Yes</v>
      </c>
      <c r="D115" s="3" t="str">
        <f>Assessment_DataCollection!D498</f>
        <v>Yes</v>
      </c>
      <c r="E115" s="288"/>
      <c r="F115" s="8" t="s">
        <v>1184</v>
      </c>
      <c r="G115" s="243" t="s">
        <v>1185</v>
      </c>
      <c r="H115" s="194"/>
      <c r="I115" s="195"/>
      <c r="J115" s="196"/>
      <c r="K115" s="196"/>
      <c r="L115" s="194"/>
      <c r="M115" s="196"/>
      <c r="N115" s="196"/>
      <c r="O115" s="214"/>
      <c r="P115" s="214"/>
      <c r="Q115" s="214"/>
      <c r="R115" s="231"/>
      <c r="S115" s="231"/>
    </row>
    <row r="116" spans="1:19" ht="27.35" x14ac:dyDescent="0.5">
      <c r="A116" s="8"/>
      <c r="B116" s="248"/>
      <c r="C116" s="249"/>
      <c r="D116" s="250"/>
      <c r="E116" s="288"/>
      <c r="F116" s="8"/>
      <c r="G116" s="58" t="s">
        <v>1186</v>
      </c>
      <c r="H116" s="197">
        <v>44518</v>
      </c>
      <c r="I116" s="198" t="s">
        <v>786</v>
      </c>
      <c r="J116" s="199" t="s">
        <v>1187</v>
      </c>
      <c r="K116" s="200" t="s">
        <v>1188</v>
      </c>
      <c r="L116" s="233">
        <v>44521</v>
      </c>
      <c r="M116" s="234" t="s">
        <v>1189</v>
      </c>
      <c r="N116" s="215"/>
      <c r="O116" s="234"/>
      <c r="P116" s="216"/>
      <c r="Q116" s="217"/>
      <c r="R116" s="234" t="s">
        <v>186</v>
      </c>
      <c r="S116" s="234"/>
    </row>
    <row r="117" spans="1:19" ht="54.7" x14ac:dyDescent="0.5">
      <c r="A117" s="8"/>
      <c r="B117" s="248"/>
      <c r="C117" s="249"/>
      <c r="D117" s="250"/>
      <c r="E117" s="288"/>
      <c r="F117" s="8"/>
      <c r="G117" s="58" t="s">
        <v>1190</v>
      </c>
      <c r="H117" s="197"/>
      <c r="I117" s="198"/>
      <c r="J117" s="199" t="s">
        <v>213</v>
      </c>
      <c r="K117" s="200"/>
      <c r="L117" s="233">
        <v>44521</v>
      </c>
      <c r="M117" s="234" t="s">
        <v>1191</v>
      </c>
      <c r="N117" s="215" t="s">
        <v>1192</v>
      </c>
      <c r="O117" s="234" t="s">
        <v>1097</v>
      </c>
      <c r="P117" s="216"/>
      <c r="Q117" s="217"/>
      <c r="R117" s="234" t="s">
        <v>207</v>
      </c>
      <c r="S117" s="234"/>
    </row>
    <row r="118" spans="1:19" ht="27.35" x14ac:dyDescent="0.5">
      <c r="A118" s="8"/>
      <c r="B118" s="248"/>
      <c r="C118" s="249"/>
      <c r="D118" s="250"/>
      <c r="E118" s="288"/>
      <c r="F118" s="8"/>
      <c r="G118" s="58" t="s">
        <v>1193</v>
      </c>
      <c r="H118" s="197">
        <v>44518</v>
      </c>
      <c r="I118" s="198" t="s">
        <v>786</v>
      </c>
      <c r="J118" s="199" t="s">
        <v>1194</v>
      </c>
      <c r="K118" s="200"/>
      <c r="L118" s="233">
        <v>44521</v>
      </c>
      <c r="M118" s="234" t="s">
        <v>1195</v>
      </c>
      <c r="N118" s="215" t="s">
        <v>1196</v>
      </c>
      <c r="O118" s="234"/>
      <c r="P118" s="216"/>
      <c r="Q118" s="217"/>
      <c r="R118" s="234"/>
      <c r="S118" s="234"/>
    </row>
    <row r="119" spans="1:19" ht="14.7" thickBot="1" x14ac:dyDescent="0.55000000000000004">
      <c r="A119" s="8" t="str">
        <f>Assessment_DataCollection!A502</f>
        <v>3.5.2</v>
      </c>
      <c r="B119" s="243" t="str">
        <f>Assessment_DataCollection!B502</f>
        <v>3.5.2 States shall require a regular driving record review for instructors</v>
      </c>
      <c r="C119" s="3" t="str">
        <f>Assessment_DataCollection!C502</f>
        <v>Yes</v>
      </c>
      <c r="D119" s="3" t="str">
        <f>Assessment_DataCollection!D502</f>
        <v>Yes</v>
      </c>
      <c r="E119" s="288"/>
      <c r="F119" s="8" t="s">
        <v>1197</v>
      </c>
      <c r="G119" s="243" t="s">
        <v>1198</v>
      </c>
      <c r="H119" s="194"/>
      <c r="I119" s="195"/>
      <c r="J119" s="196"/>
      <c r="K119" s="196"/>
      <c r="L119" s="194"/>
      <c r="M119" s="196"/>
      <c r="N119" s="196"/>
      <c r="O119" s="214"/>
      <c r="P119" s="214"/>
      <c r="Q119" s="214"/>
      <c r="R119" s="231"/>
      <c r="S119" s="231"/>
    </row>
    <row r="120" spans="1:19" ht="27.35" x14ac:dyDescent="0.5">
      <c r="A120" s="8"/>
      <c r="B120" s="248"/>
      <c r="C120" s="249"/>
      <c r="D120" s="250"/>
      <c r="E120" s="288"/>
      <c r="F120" s="8"/>
      <c r="G120" s="58" t="s">
        <v>1199</v>
      </c>
      <c r="H120" s="197">
        <v>44518</v>
      </c>
      <c r="I120" s="198" t="s">
        <v>786</v>
      </c>
      <c r="J120" s="199" t="s">
        <v>1200</v>
      </c>
      <c r="K120" s="200" t="s">
        <v>1201</v>
      </c>
      <c r="L120" s="233">
        <v>44521</v>
      </c>
      <c r="M120" s="234" t="s">
        <v>1189</v>
      </c>
      <c r="N120" s="215"/>
      <c r="O120" s="234"/>
      <c r="P120" s="216"/>
      <c r="Q120" s="217"/>
      <c r="R120" s="234" t="s">
        <v>186</v>
      </c>
      <c r="S120" s="234"/>
    </row>
    <row r="121" spans="1:19" ht="41" x14ac:dyDescent="0.5">
      <c r="A121" s="8"/>
      <c r="B121" s="248"/>
      <c r="C121" s="249"/>
      <c r="D121" s="250"/>
      <c r="E121" s="288"/>
      <c r="F121" s="8"/>
      <c r="G121" s="58" t="s">
        <v>1202</v>
      </c>
      <c r="H121" s="197">
        <v>44518</v>
      </c>
      <c r="I121" s="198" t="s">
        <v>786</v>
      </c>
      <c r="J121" s="199" t="s">
        <v>1203</v>
      </c>
      <c r="K121" s="200"/>
      <c r="L121" s="233">
        <v>44521</v>
      </c>
      <c r="M121" s="234" t="s">
        <v>1204</v>
      </c>
      <c r="N121" s="215" t="s">
        <v>1205</v>
      </c>
      <c r="O121" s="234" t="s">
        <v>1097</v>
      </c>
      <c r="P121" s="216"/>
      <c r="Q121" s="217"/>
      <c r="R121" s="234"/>
      <c r="S121" s="234"/>
    </row>
    <row r="122" spans="1:19" ht="29" thickBot="1" x14ac:dyDescent="0.55000000000000004">
      <c r="A122" s="8" t="str">
        <f>Assessment_DataCollection!A505</f>
        <v>3.5.3</v>
      </c>
      <c r="B122" s="243" t="str">
        <f>Assessment_DataCollection!B505</f>
        <v>3.5.3 States shall require instructors to pass periodic Federal and State criminal background checks</v>
      </c>
      <c r="C122" s="3" t="str">
        <f>Assessment_DataCollection!C505</f>
        <v>Yes</v>
      </c>
      <c r="D122" s="3" t="str">
        <f>Assessment_DataCollection!D505</f>
        <v>Yes</v>
      </c>
      <c r="E122" s="288"/>
      <c r="F122" s="8" t="s">
        <v>1206</v>
      </c>
      <c r="G122" s="243" t="s">
        <v>1207</v>
      </c>
      <c r="H122" s="194"/>
      <c r="I122" s="195"/>
      <c r="J122" s="196"/>
      <c r="K122" s="196"/>
      <c r="L122" s="194"/>
      <c r="M122" s="196"/>
      <c r="N122" s="196"/>
      <c r="O122" s="214"/>
      <c r="P122" s="214"/>
      <c r="Q122" s="214"/>
      <c r="R122" s="231"/>
      <c r="S122" s="231"/>
    </row>
    <row r="123" spans="1:19" ht="54.7" x14ac:dyDescent="0.5">
      <c r="A123" s="8"/>
      <c r="B123" s="248"/>
      <c r="C123" s="249"/>
      <c r="D123" s="250"/>
      <c r="E123" s="288"/>
      <c r="F123" s="8"/>
      <c r="G123" s="58" t="s">
        <v>1208</v>
      </c>
      <c r="H123" s="197">
        <v>44518</v>
      </c>
      <c r="I123" s="198" t="s">
        <v>786</v>
      </c>
      <c r="J123" s="199" t="s">
        <v>1209</v>
      </c>
      <c r="K123" s="200" t="s">
        <v>1210</v>
      </c>
      <c r="L123" s="233">
        <v>44521</v>
      </c>
      <c r="M123" s="234" t="s">
        <v>1211</v>
      </c>
      <c r="N123" s="215"/>
      <c r="O123" s="234"/>
      <c r="P123" s="216"/>
      <c r="Q123" s="217"/>
      <c r="R123" s="234" t="s">
        <v>186</v>
      </c>
      <c r="S123" s="234"/>
    </row>
    <row r="124" spans="1:19" ht="54.7" x14ac:dyDescent="0.5">
      <c r="A124" s="8"/>
      <c r="B124" s="248"/>
      <c r="C124" s="249"/>
      <c r="D124" s="250"/>
      <c r="E124" s="288"/>
      <c r="F124" s="8"/>
      <c r="G124" s="58" t="s">
        <v>1212</v>
      </c>
      <c r="H124" s="197">
        <v>44518</v>
      </c>
      <c r="I124" s="198" t="s">
        <v>786</v>
      </c>
      <c r="J124" s="199" t="s">
        <v>1213</v>
      </c>
      <c r="K124" s="200" t="s">
        <v>1214</v>
      </c>
      <c r="L124" s="233">
        <v>44521</v>
      </c>
      <c r="M124" s="234" t="s">
        <v>1211</v>
      </c>
      <c r="N124" s="215"/>
      <c r="O124" s="234"/>
      <c r="P124" s="216"/>
      <c r="Q124" s="217"/>
      <c r="R124" s="234" t="s">
        <v>186</v>
      </c>
      <c r="S124" s="234"/>
    </row>
    <row r="125" spans="1:19" ht="43.35" thickBot="1" x14ac:dyDescent="0.55000000000000004">
      <c r="A125" s="8" t="str">
        <f>Assessment_DataCollection!A508</f>
        <v>3.5.4</v>
      </c>
      <c r="B125" s="243" t="str">
        <f>Assessment_DataCollection!B508</f>
        <v>3.5.4 State should require instructor candidates to successfully complete other pre or post courses/requirements as prescribed by the State, such as a course in first aid/CPR and automated external defibrillators (AED)</v>
      </c>
      <c r="C125" s="3" t="str">
        <f>Assessment_DataCollection!C508</f>
        <v>Yes</v>
      </c>
      <c r="D125" s="3" t="str">
        <f>Assessment_DataCollection!D508</f>
        <v>Yes</v>
      </c>
      <c r="E125" s="288"/>
      <c r="F125" s="8" t="s">
        <v>1215</v>
      </c>
      <c r="G125" s="243" t="s">
        <v>1216</v>
      </c>
      <c r="H125" s="194"/>
      <c r="I125" s="195"/>
      <c r="J125" s="196"/>
      <c r="K125" s="196"/>
      <c r="L125" s="194"/>
      <c r="M125" s="196"/>
      <c r="N125" s="196"/>
      <c r="O125" s="214"/>
      <c r="P125" s="214"/>
      <c r="Q125" s="214"/>
      <c r="R125" s="231"/>
      <c r="S125" s="231"/>
    </row>
    <row r="126" spans="1:19" ht="18.75" customHeight="1" x14ac:dyDescent="0.5">
      <c r="A126" s="8">
        <f>Assessment_DataCollection!A509</f>
        <v>3.6</v>
      </c>
      <c r="B126" s="243" t="str">
        <f>Assessment_DataCollection!B509</f>
        <v>Instructor Training</v>
      </c>
      <c r="C126" s="3"/>
      <c r="D126" s="3"/>
      <c r="E126" s="288"/>
      <c r="F126" s="8">
        <v>3.6</v>
      </c>
      <c r="G126" s="243" t="s">
        <v>1217</v>
      </c>
      <c r="H126" s="197"/>
      <c r="I126" s="198"/>
      <c r="J126" s="199"/>
      <c r="K126" s="200"/>
      <c r="L126" s="233">
        <v>44521</v>
      </c>
      <c r="M126" s="234" t="s">
        <v>1218</v>
      </c>
      <c r="N126" s="215" t="s">
        <v>1219</v>
      </c>
      <c r="O126" s="234" t="s">
        <v>1220</v>
      </c>
      <c r="P126" s="216"/>
      <c r="Q126" s="217"/>
      <c r="R126" s="234" t="s">
        <v>207</v>
      </c>
      <c r="S126" s="234"/>
    </row>
    <row r="127" spans="1:19" ht="28.7" x14ac:dyDescent="0.5">
      <c r="A127" s="8" t="str">
        <f>Assessment_DataCollection!A510</f>
        <v>3.6.1</v>
      </c>
      <c r="B127" s="243" t="str">
        <f>Assessment_DataCollection!B510</f>
        <v>3.6.1 Do you meet the specifications in Attachment C Five Stages for Instructor Training?</v>
      </c>
      <c r="C127" s="3" t="str">
        <f>Assessment_DataCollection!C510</f>
        <v>No</v>
      </c>
      <c r="D127" s="3" t="str">
        <f>Assessment_DataCollection!D510</f>
        <v>No</v>
      </c>
      <c r="E127" s="288"/>
      <c r="F127" s="8" t="s">
        <v>1221</v>
      </c>
      <c r="G127" s="243" t="s">
        <v>1222</v>
      </c>
      <c r="H127" s="197"/>
      <c r="I127" s="198"/>
      <c r="J127" s="199"/>
      <c r="K127" s="200"/>
      <c r="L127" s="233">
        <v>44521</v>
      </c>
      <c r="M127" s="234" t="s">
        <v>1218</v>
      </c>
      <c r="N127" s="215" t="s">
        <v>593</v>
      </c>
      <c r="O127" s="234" t="s">
        <v>1223</v>
      </c>
      <c r="P127" s="216"/>
      <c r="Q127" s="217"/>
      <c r="R127" s="234" t="s">
        <v>207</v>
      </c>
      <c r="S127" s="234"/>
    </row>
    <row r="128" spans="1:19" ht="41" x14ac:dyDescent="0.5">
      <c r="A128" s="8" t="str">
        <f>Assessment_DataCollection!A511</f>
        <v>3.6.2</v>
      </c>
      <c r="B128" s="243" t="str">
        <f>Assessment_DataCollection!B511</f>
        <v>3.6.2 Do you use the ANSTSE model instructor training curriculum for the teaching task?</v>
      </c>
      <c r="C128" s="3" t="str">
        <f>Assessment_DataCollection!C511</f>
        <v>Planned</v>
      </c>
      <c r="D128" s="3" t="str">
        <f>Assessment_DataCollection!D511</f>
        <v>Planned</v>
      </c>
      <c r="E128" s="288"/>
      <c r="F128" s="8" t="s">
        <v>1224</v>
      </c>
      <c r="G128" s="243" t="s">
        <v>1225</v>
      </c>
      <c r="H128" s="197"/>
      <c r="I128" s="198"/>
      <c r="J128" s="199"/>
      <c r="K128" s="200"/>
      <c r="L128" s="233">
        <v>44521</v>
      </c>
      <c r="M128" s="234" t="s">
        <v>1218</v>
      </c>
      <c r="N128" s="215" t="s">
        <v>1226</v>
      </c>
      <c r="O128" s="234" t="s">
        <v>1227</v>
      </c>
      <c r="P128" s="216"/>
      <c r="Q128" s="217"/>
      <c r="R128" s="234" t="s">
        <v>207</v>
      </c>
      <c r="S128" s="234"/>
    </row>
    <row r="129" spans="1:10" x14ac:dyDescent="0.5">
      <c r="A129" s="17"/>
      <c r="B129" s="151"/>
      <c r="C129" s="17"/>
      <c r="D129" s="17"/>
      <c r="E129" s="288"/>
      <c r="F129" s="288"/>
      <c r="I129" s="288"/>
      <c r="J129" s="90"/>
    </row>
    <row r="130" spans="1:10" x14ac:dyDescent="0.5">
      <c r="A130" s="17"/>
      <c r="B130" s="151"/>
      <c r="C130" s="17"/>
      <c r="D130" s="17"/>
      <c r="E130" s="288"/>
      <c r="F130" s="288"/>
      <c r="I130" s="288"/>
      <c r="J130" s="90"/>
    </row>
    <row r="131" spans="1:10" x14ac:dyDescent="0.5">
      <c r="A131" s="288"/>
      <c r="C131" s="288"/>
      <c r="D131" s="288"/>
      <c r="E131" s="288"/>
      <c r="F131" s="288"/>
      <c r="I131" s="288"/>
      <c r="J131" s="90"/>
    </row>
  </sheetData>
  <conditionalFormatting sqref="D117">
    <cfRule type="containsText" dxfId="616" priority="26" operator="containsText" text="n/a">
      <formula>NOT(ISERROR(SEARCH("n/a",D117)))</formula>
    </cfRule>
    <cfRule type="containsText" dxfId="615" priority="27" operator="containsText" text="no">
      <formula>NOT(ISERROR(SEARCH("no",D117)))</formula>
    </cfRule>
  </conditionalFormatting>
  <conditionalFormatting sqref="C129:D1048576">
    <cfRule type="containsText" dxfId="614" priority="238" operator="containsText" text="n/a">
      <formula>NOT(ISERROR(SEARCH("n/a",C129)))</formula>
    </cfRule>
    <cfRule type="containsText" dxfId="613" priority="239" operator="containsText" text="No">
      <formula>NOT(ISERROR(SEARCH("No",C129)))</formula>
    </cfRule>
  </conditionalFormatting>
  <conditionalFormatting sqref="C1">
    <cfRule type="containsText" dxfId="612" priority="230" operator="containsText" text="n/a">
      <formula>NOT(ISERROR(SEARCH("n/a",C1)))</formula>
    </cfRule>
    <cfRule type="containsText" dxfId="611" priority="231" operator="containsText" text="no">
      <formula>NOT(ISERROR(SEARCH("no",C1)))</formula>
    </cfRule>
  </conditionalFormatting>
  <conditionalFormatting sqref="D1">
    <cfRule type="containsText" dxfId="610" priority="236" operator="containsText" text="n/a">
      <formula>NOT(ISERROR(SEARCH("n/a",D1)))</formula>
    </cfRule>
    <cfRule type="containsText" dxfId="609" priority="237" operator="containsText" text="no">
      <formula>NOT(ISERROR(SEARCH("no",D1)))</formula>
    </cfRule>
  </conditionalFormatting>
  <conditionalFormatting sqref="C1:D1 C129:D1048576">
    <cfRule type="containsText" dxfId="608" priority="228" operator="containsText" text="n/a">
      <formula>NOT(ISERROR(SEARCH("n/a",C1)))</formula>
    </cfRule>
    <cfRule type="containsText" dxfId="607" priority="229" operator="containsText" text="no">
      <formula>NOT(ISERROR(SEARCH("no",C1)))</formula>
    </cfRule>
  </conditionalFormatting>
  <conditionalFormatting sqref="C1:C2 C111 C129:C1048576">
    <cfRule type="containsText" dxfId="606" priority="226" operator="containsText" text="NA">
      <formula>NOT(ISERROR(SEARCH("NA",C1)))</formula>
    </cfRule>
    <cfRule type="containsText" dxfId="605" priority="227" operator="containsText" text="No">
      <formula>NOT(ISERROR(SEARCH("No",C1)))</formula>
    </cfRule>
  </conditionalFormatting>
  <conditionalFormatting sqref="D1:D2 D111 D129:D1048576">
    <cfRule type="containsText" dxfId="604" priority="224" operator="containsText" text="NA">
      <formula>NOT(ISERROR(SEARCH("NA",D1)))</formula>
    </cfRule>
    <cfRule type="containsText" dxfId="603" priority="225" operator="containsText" text="No">
      <formula>NOT(ISERROR(SEARCH("No",D1)))</formula>
    </cfRule>
  </conditionalFormatting>
  <conditionalFormatting sqref="C1:D2 C111:D111 C129:D1048576">
    <cfRule type="cellIs" dxfId="602" priority="223" operator="equal">
      <formula>"Planned"</formula>
    </cfRule>
  </conditionalFormatting>
  <conditionalFormatting sqref="K1">
    <cfRule type="containsText" dxfId="601" priority="221" operator="containsText" text="n/a">
      <formula>NOT(ISERROR(SEARCH("n/a",K1)))</formula>
    </cfRule>
    <cfRule type="containsText" dxfId="600" priority="222" operator="containsText" text="no">
      <formula>NOT(ISERROR(SEARCH("no",K1)))</formula>
    </cfRule>
  </conditionalFormatting>
  <conditionalFormatting sqref="P1">
    <cfRule type="containsText" dxfId="599" priority="219" operator="containsText" text="n/a">
      <formula>NOT(ISERROR(SEARCH("n/a",P1)))</formula>
    </cfRule>
    <cfRule type="containsText" dxfId="598" priority="220" operator="containsText" text="no">
      <formula>NOT(ISERROR(SEARCH("no",P1)))</formula>
    </cfRule>
  </conditionalFormatting>
  <conditionalFormatting sqref="C3:D4">
    <cfRule type="containsText" dxfId="597" priority="217" operator="containsText" text="n/a">
      <formula>NOT(ISERROR(SEARCH("n/a",C3)))</formula>
    </cfRule>
    <cfRule type="containsText" dxfId="596" priority="218" operator="containsText" text="no">
      <formula>NOT(ISERROR(SEARCH("no",C3)))</formula>
    </cfRule>
  </conditionalFormatting>
  <conditionalFormatting sqref="C3:D4">
    <cfRule type="cellIs" dxfId="595" priority="216" operator="equal">
      <formula>"Planned"</formula>
    </cfRule>
  </conditionalFormatting>
  <conditionalFormatting sqref="C3:D4">
    <cfRule type="containsText" dxfId="594" priority="214" operator="containsText" text="n/a">
      <formula>NOT(ISERROR(SEARCH("n/a",C3)))</formula>
    </cfRule>
    <cfRule type="containsText" dxfId="593" priority="215" operator="containsText" text="no">
      <formula>NOT(ISERROR(SEARCH("no",C3)))</formula>
    </cfRule>
  </conditionalFormatting>
  <conditionalFormatting sqref="C3:D4">
    <cfRule type="containsText" dxfId="592" priority="212" operator="containsText" text="n/a">
      <formula>NOT(ISERROR(SEARCH("n/a",C3)))</formula>
    </cfRule>
    <cfRule type="containsText" dxfId="591" priority="213" operator="containsText" text="no">
      <formula>NOT(ISERROR(SEARCH("no",C3)))</formula>
    </cfRule>
  </conditionalFormatting>
  <conditionalFormatting sqref="C12:D12">
    <cfRule type="containsText" dxfId="590" priority="210" operator="containsText" text="n/a">
      <formula>NOT(ISERROR(SEARCH("n/a",C12)))</formula>
    </cfRule>
    <cfRule type="containsText" dxfId="589" priority="211" operator="containsText" text="no">
      <formula>NOT(ISERROR(SEARCH("no",C12)))</formula>
    </cfRule>
  </conditionalFormatting>
  <conditionalFormatting sqref="C12:D12">
    <cfRule type="cellIs" dxfId="588" priority="209" operator="equal">
      <formula>"Planned"</formula>
    </cfRule>
  </conditionalFormatting>
  <conditionalFormatting sqref="C12:D12">
    <cfRule type="containsText" dxfId="587" priority="207" operator="containsText" text="n/a">
      <formula>NOT(ISERROR(SEARCH("n/a",C12)))</formula>
    </cfRule>
    <cfRule type="containsText" dxfId="586" priority="208" operator="containsText" text="no">
      <formula>NOT(ISERROR(SEARCH("no",C12)))</formula>
    </cfRule>
  </conditionalFormatting>
  <conditionalFormatting sqref="C12:D12">
    <cfRule type="containsText" dxfId="585" priority="205" operator="containsText" text="n/a">
      <formula>NOT(ISERROR(SEARCH("n/a",C12)))</formula>
    </cfRule>
    <cfRule type="containsText" dxfId="584" priority="206" operator="containsText" text="no">
      <formula>NOT(ISERROR(SEARCH("no",C12)))</formula>
    </cfRule>
  </conditionalFormatting>
  <conditionalFormatting sqref="C16:D16">
    <cfRule type="containsText" dxfId="583" priority="203" operator="containsText" text="n/a">
      <formula>NOT(ISERROR(SEARCH("n/a",C16)))</formula>
    </cfRule>
    <cfRule type="containsText" dxfId="582" priority="204" operator="containsText" text="no">
      <formula>NOT(ISERROR(SEARCH("no",C16)))</formula>
    </cfRule>
  </conditionalFormatting>
  <conditionalFormatting sqref="C16:D16">
    <cfRule type="cellIs" dxfId="581" priority="202" operator="equal">
      <formula>"Planned"</formula>
    </cfRule>
  </conditionalFormatting>
  <conditionalFormatting sqref="C16:D16">
    <cfRule type="containsText" dxfId="580" priority="200" operator="containsText" text="n/a">
      <formula>NOT(ISERROR(SEARCH("n/a",C16)))</formula>
    </cfRule>
    <cfRule type="containsText" dxfId="579" priority="201" operator="containsText" text="no">
      <formula>NOT(ISERROR(SEARCH("no",C16)))</formula>
    </cfRule>
  </conditionalFormatting>
  <conditionalFormatting sqref="C16:D16">
    <cfRule type="containsText" dxfId="578" priority="198" operator="containsText" text="n/a">
      <formula>NOT(ISERROR(SEARCH("n/a",C16)))</formula>
    </cfRule>
    <cfRule type="containsText" dxfId="577" priority="199" operator="containsText" text="no">
      <formula>NOT(ISERROR(SEARCH("no",C16)))</formula>
    </cfRule>
  </conditionalFormatting>
  <conditionalFormatting sqref="C18:D19">
    <cfRule type="containsText" dxfId="576" priority="196" operator="containsText" text="n/a">
      <formula>NOT(ISERROR(SEARCH("n/a",C18)))</formula>
    </cfRule>
    <cfRule type="containsText" dxfId="575" priority="197" operator="containsText" text="no">
      <formula>NOT(ISERROR(SEARCH("no",C18)))</formula>
    </cfRule>
  </conditionalFormatting>
  <conditionalFormatting sqref="C18:D19">
    <cfRule type="cellIs" dxfId="574" priority="195" operator="equal">
      <formula>"Planned"</formula>
    </cfRule>
  </conditionalFormatting>
  <conditionalFormatting sqref="C18:D19">
    <cfRule type="containsText" dxfId="573" priority="193" operator="containsText" text="n/a">
      <formula>NOT(ISERROR(SEARCH("n/a",C18)))</formula>
    </cfRule>
    <cfRule type="containsText" dxfId="572" priority="194" operator="containsText" text="no">
      <formula>NOT(ISERROR(SEARCH("no",C18)))</formula>
    </cfRule>
  </conditionalFormatting>
  <conditionalFormatting sqref="C18:D19">
    <cfRule type="containsText" dxfId="571" priority="191" operator="containsText" text="n/a">
      <formula>NOT(ISERROR(SEARCH("n/a",C18)))</formula>
    </cfRule>
    <cfRule type="containsText" dxfId="570" priority="192" operator="containsText" text="no">
      <formula>NOT(ISERROR(SEARCH("no",C18)))</formula>
    </cfRule>
  </conditionalFormatting>
  <conditionalFormatting sqref="C60:D60">
    <cfRule type="containsText" dxfId="569" priority="189" operator="containsText" text="n/a">
      <formula>NOT(ISERROR(SEARCH("n/a",C60)))</formula>
    </cfRule>
    <cfRule type="containsText" dxfId="568" priority="190" operator="containsText" text="no">
      <formula>NOT(ISERROR(SEARCH("no",C60)))</formula>
    </cfRule>
  </conditionalFormatting>
  <conditionalFormatting sqref="C60:D60">
    <cfRule type="cellIs" dxfId="567" priority="188" operator="equal">
      <formula>"Planned"</formula>
    </cfRule>
  </conditionalFormatting>
  <conditionalFormatting sqref="C60:D60">
    <cfRule type="containsText" dxfId="566" priority="186" operator="containsText" text="n/a">
      <formula>NOT(ISERROR(SEARCH("n/a",C60)))</formula>
    </cfRule>
    <cfRule type="containsText" dxfId="565" priority="187" operator="containsText" text="no">
      <formula>NOT(ISERROR(SEARCH("no",C60)))</formula>
    </cfRule>
  </conditionalFormatting>
  <conditionalFormatting sqref="C60:D60">
    <cfRule type="containsText" dxfId="564" priority="184" operator="containsText" text="n/a">
      <formula>NOT(ISERROR(SEARCH("n/a",C60)))</formula>
    </cfRule>
    <cfRule type="containsText" dxfId="563" priority="185" operator="containsText" text="no">
      <formula>NOT(ISERROR(SEARCH("no",C60)))</formula>
    </cfRule>
  </conditionalFormatting>
  <conditionalFormatting sqref="C93:D93">
    <cfRule type="containsText" dxfId="562" priority="182" operator="containsText" text="n/a">
      <formula>NOT(ISERROR(SEARCH("n/a",C93)))</formula>
    </cfRule>
    <cfRule type="containsText" dxfId="561" priority="183" operator="containsText" text="no">
      <formula>NOT(ISERROR(SEARCH("no",C93)))</formula>
    </cfRule>
  </conditionalFormatting>
  <conditionalFormatting sqref="C93:D93">
    <cfRule type="cellIs" dxfId="560" priority="181" operator="equal">
      <formula>"Planned"</formula>
    </cfRule>
  </conditionalFormatting>
  <conditionalFormatting sqref="C93:D93">
    <cfRule type="containsText" dxfId="559" priority="179" operator="containsText" text="n/a">
      <formula>NOT(ISERROR(SEARCH("n/a",C93)))</formula>
    </cfRule>
    <cfRule type="containsText" dxfId="558" priority="180" operator="containsText" text="no">
      <formula>NOT(ISERROR(SEARCH("no",C93)))</formula>
    </cfRule>
  </conditionalFormatting>
  <conditionalFormatting sqref="C93:D93">
    <cfRule type="containsText" dxfId="557" priority="177" operator="containsText" text="n/a">
      <formula>NOT(ISERROR(SEARCH("n/a",C93)))</formula>
    </cfRule>
    <cfRule type="containsText" dxfId="556" priority="178" operator="containsText" text="no">
      <formula>NOT(ISERROR(SEARCH("no",C93)))</formula>
    </cfRule>
  </conditionalFormatting>
  <conditionalFormatting sqref="C107:D107">
    <cfRule type="containsText" dxfId="555" priority="175" operator="containsText" text="n/a">
      <formula>NOT(ISERROR(SEARCH("n/a",C107)))</formula>
    </cfRule>
    <cfRule type="containsText" dxfId="554" priority="176" operator="containsText" text="no">
      <formula>NOT(ISERROR(SEARCH("no",C107)))</formula>
    </cfRule>
  </conditionalFormatting>
  <conditionalFormatting sqref="C107:D107">
    <cfRule type="cellIs" dxfId="553" priority="174" operator="equal">
      <formula>"Planned"</formula>
    </cfRule>
  </conditionalFormatting>
  <conditionalFormatting sqref="C107:D107">
    <cfRule type="containsText" dxfId="552" priority="172" operator="containsText" text="n/a">
      <formula>NOT(ISERROR(SEARCH("n/a",C107)))</formula>
    </cfRule>
    <cfRule type="containsText" dxfId="551" priority="173" operator="containsText" text="no">
      <formula>NOT(ISERROR(SEARCH("no",C107)))</formula>
    </cfRule>
  </conditionalFormatting>
  <conditionalFormatting sqref="C107:D107">
    <cfRule type="containsText" dxfId="550" priority="170" operator="containsText" text="n/a">
      <formula>NOT(ISERROR(SEARCH("n/a",C107)))</formula>
    </cfRule>
    <cfRule type="containsText" dxfId="549" priority="171" operator="containsText" text="no">
      <formula>NOT(ISERROR(SEARCH("no",C107)))</formula>
    </cfRule>
  </conditionalFormatting>
  <conditionalFormatting sqref="C109">
    <cfRule type="containsText" dxfId="548" priority="168" operator="containsText" text="n/a">
      <formula>NOT(ISERROR(SEARCH("n/a",C109)))</formula>
    </cfRule>
    <cfRule type="containsText" dxfId="547" priority="169" operator="containsText" text="no">
      <formula>NOT(ISERROR(SEARCH("no",C109)))</formula>
    </cfRule>
  </conditionalFormatting>
  <conditionalFormatting sqref="C109">
    <cfRule type="cellIs" dxfId="546" priority="167" operator="equal">
      <formula>"Planned"</formula>
    </cfRule>
  </conditionalFormatting>
  <conditionalFormatting sqref="C109">
    <cfRule type="containsText" dxfId="545" priority="165" operator="containsText" text="n/a">
      <formula>NOT(ISERROR(SEARCH("n/a",C109)))</formula>
    </cfRule>
    <cfRule type="containsText" dxfId="544" priority="166" operator="containsText" text="no">
      <formula>NOT(ISERROR(SEARCH("no",C109)))</formula>
    </cfRule>
  </conditionalFormatting>
  <conditionalFormatting sqref="C109">
    <cfRule type="containsText" dxfId="543" priority="163" operator="containsText" text="n/a">
      <formula>NOT(ISERROR(SEARCH("n/a",C109)))</formula>
    </cfRule>
    <cfRule type="containsText" dxfId="542" priority="164" operator="containsText" text="no">
      <formula>NOT(ISERROR(SEARCH("no",C109)))</formula>
    </cfRule>
  </conditionalFormatting>
  <conditionalFormatting sqref="C110:D110">
    <cfRule type="containsText" dxfId="541" priority="161" operator="containsText" text="n/a">
      <formula>NOT(ISERROR(SEARCH("n/a",C110)))</formula>
    </cfRule>
    <cfRule type="containsText" dxfId="540" priority="162" operator="containsText" text="no">
      <formula>NOT(ISERROR(SEARCH("no",C110)))</formula>
    </cfRule>
  </conditionalFormatting>
  <conditionalFormatting sqref="C110:D110">
    <cfRule type="cellIs" dxfId="539" priority="160" operator="equal">
      <formula>"Planned"</formula>
    </cfRule>
  </conditionalFormatting>
  <conditionalFormatting sqref="C110:D110">
    <cfRule type="containsText" dxfId="538" priority="158" operator="containsText" text="n/a">
      <formula>NOT(ISERROR(SEARCH("n/a",C110)))</formula>
    </cfRule>
    <cfRule type="containsText" dxfId="537" priority="159" operator="containsText" text="no">
      <formula>NOT(ISERROR(SEARCH("no",C110)))</formula>
    </cfRule>
  </conditionalFormatting>
  <conditionalFormatting sqref="C110:D110">
    <cfRule type="containsText" dxfId="536" priority="156" operator="containsText" text="n/a">
      <formula>NOT(ISERROR(SEARCH("n/a",C110)))</formula>
    </cfRule>
    <cfRule type="containsText" dxfId="535" priority="157" operator="containsText" text="no">
      <formula>NOT(ISERROR(SEARCH("no",C110)))</formula>
    </cfRule>
  </conditionalFormatting>
  <conditionalFormatting sqref="C126:D128">
    <cfRule type="containsText" dxfId="534" priority="100" operator="containsText" text="n/a">
      <formula>NOT(ISERROR(SEARCH("n/a",C126)))</formula>
    </cfRule>
    <cfRule type="containsText" dxfId="533" priority="101" operator="containsText" text="no">
      <formula>NOT(ISERROR(SEARCH("no",C126)))</formula>
    </cfRule>
  </conditionalFormatting>
  <conditionalFormatting sqref="C6:C11">
    <cfRule type="containsText" dxfId="532" priority="95" operator="containsText" text="n/a">
      <formula>NOT(ISERROR(SEARCH("n/a",C6)))</formula>
    </cfRule>
    <cfRule type="containsText" dxfId="531" priority="96" operator="containsText" text="no">
      <formula>NOT(ISERROR(SEARCH("no",C6)))</formula>
    </cfRule>
  </conditionalFormatting>
  <conditionalFormatting sqref="D109">
    <cfRule type="containsText" dxfId="530" priority="147" operator="containsText" text="n/a">
      <formula>NOT(ISERROR(SEARCH("n/a",D109)))</formula>
    </cfRule>
    <cfRule type="containsText" dxfId="529" priority="148" operator="containsText" text="no">
      <formula>NOT(ISERROR(SEARCH("no",D109)))</formula>
    </cfRule>
  </conditionalFormatting>
  <conditionalFormatting sqref="D109">
    <cfRule type="cellIs" dxfId="528" priority="146" operator="equal">
      <formula>"Planned"</formula>
    </cfRule>
  </conditionalFormatting>
  <conditionalFormatting sqref="D109">
    <cfRule type="containsText" dxfId="527" priority="144" operator="containsText" text="n/a">
      <formula>NOT(ISERROR(SEARCH("n/a",D109)))</formula>
    </cfRule>
    <cfRule type="containsText" dxfId="526" priority="145" operator="containsText" text="no">
      <formula>NOT(ISERROR(SEARCH("no",D109)))</formula>
    </cfRule>
  </conditionalFormatting>
  <conditionalFormatting sqref="D109">
    <cfRule type="containsText" dxfId="525" priority="142" operator="containsText" text="n/a">
      <formula>NOT(ISERROR(SEARCH("n/a",D109)))</formula>
    </cfRule>
    <cfRule type="containsText" dxfId="524" priority="143" operator="containsText" text="no">
      <formula>NOT(ISERROR(SEARCH("no",D109)))</formula>
    </cfRule>
  </conditionalFormatting>
  <conditionalFormatting sqref="C106:D106">
    <cfRule type="containsText" dxfId="523" priority="140" operator="containsText" text="n/a">
      <formula>NOT(ISERROR(SEARCH("n/a",C106)))</formula>
    </cfRule>
    <cfRule type="containsText" dxfId="522" priority="141" operator="containsText" text="no">
      <formula>NOT(ISERROR(SEARCH("no",C106)))</formula>
    </cfRule>
  </conditionalFormatting>
  <conditionalFormatting sqref="C106:D106">
    <cfRule type="cellIs" dxfId="521" priority="139" operator="equal">
      <formula>"Planned"</formula>
    </cfRule>
  </conditionalFormatting>
  <conditionalFormatting sqref="C106:D106">
    <cfRule type="containsText" dxfId="520" priority="137" operator="containsText" text="n/a">
      <formula>NOT(ISERROR(SEARCH("n/a",C106)))</formula>
    </cfRule>
    <cfRule type="containsText" dxfId="519" priority="138" operator="containsText" text="no">
      <formula>NOT(ISERROR(SEARCH("no",C106)))</formula>
    </cfRule>
  </conditionalFormatting>
  <conditionalFormatting sqref="C106:D106">
    <cfRule type="containsText" dxfId="518" priority="135" operator="containsText" text="n/a">
      <formula>NOT(ISERROR(SEARCH("n/a",C106)))</formula>
    </cfRule>
    <cfRule type="containsText" dxfId="517" priority="136" operator="containsText" text="no">
      <formula>NOT(ISERROR(SEARCH("no",C106)))</formula>
    </cfRule>
  </conditionalFormatting>
  <conditionalFormatting sqref="C114:D115">
    <cfRule type="containsText" dxfId="516" priority="133" operator="containsText" text="n/a">
      <formula>NOT(ISERROR(SEARCH("n/a",C114)))</formula>
    </cfRule>
    <cfRule type="containsText" dxfId="515" priority="134" operator="containsText" text="no">
      <formula>NOT(ISERROR(SEARCH("no",C114)))</formula>
    </cfRule>
  </conditionalFormatting>
  <conditionalFormatting sqref="C114:D115">
    <cfRule type="cellIs" dxfId="514" priority="132" operator="equal">
      <formula>"Planned"</formula>
    </cfRule>
  </conditionalFormatting>
  <conditionalFormatting sqref="C114:D115">
    <cfRule type="containsText" dxfId="513" priority="130" operator="containsText" text="n/a">
      <formula>NOT(ISERROR(SEARCH("n/a",C114)))</formula>
    </cfRule>
    <cfRule type="containsText" dxfId="512" priority="131" operator="containsText" text="no">
      <formula>NOT(ISERROR(SEARCH("no",C114)))</formula>
    </cfRule>
  </conditionalFormatting>
  <conditionalFormatting sqref="C114:D115">
    <cfRule type="containsText" dxfId="511" priority="128" operator="containsText" text="n/a">
      <formula>NOT(ISERROR(SEARCH("n/a",C114)))</formula>
    </cfRule>
    <cfRule type="containsText" dxfId="510" priority="129" operator="containsText" text="no">
      <formula>NOT(ISERROR(SEARCH("no",C114)))</formula>
    </cfRule>
  </conditionalFormatting>
  <conditionalFormatting sqref="C119:D119">
    <cfRule type="containsText" dxfId="509" priority="126" operator="containsText" text="n/a">
      <formula>NOT(ISERROR(SEARCH("n/a",C119)))</formula>
    </cfRule>
    <cfRule type="containsText" dxfId="508" priority="127" operator="containsText" text="no">
      <formula>NOT(ISERROR(SEARCH("no",C119)))</formula>
    </cfRule>
  </conditionalFormatting>
  <conditionalFormatting sqref="C119:D119">
    <cfRule type="cellIs" dxfId="507" priority="125" operator="equal">
      <formula>"Planned"</formula>
    </cfRule>
  </conditionalFormatting>
  <conditionalFormatting sqref="C119:D119">
    <cfRule type="containsText" dxfId="506" priority="123" operator="containsText" text="n/a">
      <formula>NOT(ISERROR(SEARCH("n/a",C119)))</formula>
    </cfRule>
    <cfRule type="containsText" dxfId="505" priority="124" operator="containsText" text="no">
      <formula>NOT(ISERROR(SEARCH("no",C119)))</formula>
    </cfRule>
  </conditionalFormatting>
  <conditionalFormatting sqref="C119:D119">
    <cfRule type="containsText" dxfId="504" priority="121" operator="containsText" text="n/a">
      <formula>NOT(ISERROR(SEARCH("n/a",C119)))</formula>
    </cfRule>
    <cfRule type="containsText" dxfId="503" priority="122" operator="containsText" text="no">
      <formula>NOT(ISERROR(SEARCH("no",C119)))</formula>
    </cfRule>
  </conditionalFormatting>
  <conditionalFormatting sqref="C122:D122">
    <cfRule type="containsText" dxfId="502" priority="119" operator="containsText" text="n/a">
      <formula>NOT(ISERROR(SEARCH("n/a",C122)))</formula>
    </cfRule>
    <cfRule type="containsText" dxfId="501" priority="120" operator="containsText" text="no">
      <formula>NOT(ISERROR(SEARCH("no",C122)))</formula>
    </cfRule>
  </conditionalFormatting>
  <conditionalFormatting sqref="C122:D122">
    <cfRule type="cellIs" dxfId="500" priority="118" operator="equal">
      <formula>"Planned"</formula>
    </cfRule>
  </conditionalFormatting>
  <conditionalFormatting sqref="C122:D122">
    <cfRule type="containsText" dxfId="499" priority="116" operator="containsText" text="n/a">
      <formula>NOT(ISERROR(SEARCH("n/a",C122)))</formula>
    </cfRule>
    <cfRule type="containsText" dxfId="498" priority="117" operator="containsText" text="no">
      <formula>NOT(ISERROR(SEARCH("no",C122)))</formula>
    </cfRule>
  </conditionalFormatting>
  <conditionalFormatting sqref="C122:D122">
    <cfRule type="containsText" dxfId="497" priority="114" operator="containsText" text="n/a">
      <formula>NOT(ISERROR(SEARCH("n/a",C122)))</formula>
    </cfRule>
    <cfRule type="containsText" dxfId="496" priority="115" operator="containsText" text="no">
      <formula>NOT(ISERROR(SEARCH("no",C122)))</formula>
    </cfRule>
  </conditionalFormatting>
  <conditionalFormatting sqref="C125:D125">
    <cfRule type="containsText" dxfId="495" priority="112" operator="containsText" text="n/a">
      <formula>NOT(ISERROR(SEARCH("n/a",C125)))</formula>
    </cfRule>
    <cfRule type="containsText" dxfId="494" priority="113" operator="containsText" text="no">
      <formula>NOT(ISERROR(SEARCH("no",C125)))</formula>
    </cfRule>
  </conditionalFormatting>
  <conditionalFormatting sqref="C125:D125">
    <cfRule type="cellIs" dxfId="493" priority="111" operator="equal">
      <formula>"Planned"</formula>
    </cfRule>
  </conditionalFormatting>
  <conditionalFormatting sqref="C125:D125">
    <cfRule type="containsText" dxfId="492" priority="109" operator="containsText" text="n/a">
      <formula>NOT(ISERROR(SEARCH("n/a",C125)))</formula>
    </cfRule>
    <cfRule type="containsText" dxfId="491" priority="110" operator="containsText" text="no">
      <formula>NOT(ISERROR(SEARCH("no",C125)))</formula>
    </cfRule>
  </conditionalFormatting>
  <conditionalFormatting sqref="C125:D125">
    <cfRule type="containsText" dxfId="490" priority="107" operator="containsText" text="n/a">
      <formula>NOT(ISERROR(SEARCH("n/a",C125)))</formula>
    </cfRule>
    <cfRule type="containsText" dxfId="489" priority="108" operator="containsText" text="no">
      <formula>NOT(ISERROR(SEARCH("no",C125)))</formula>
    </cfRule>
  </conditionalFormatting>
  <conditionalFormatting sqref="C126:D128">
    <cfRule type="containsText" dxfId="488" priority="105" operator="containsText" text="n/a">
      <formula>NOT(ISERROR(SEARCH("n/a",C126)))</formula>
    </cfRule>
    <cfRule type="containsText" dxfId="487" priority="106" operator="containsText" text="no">
      <formula>NOT(ISERROR(SEARCH("no",C126)))</formula>
    </cfRule>
  </conditionalFormatting>
  <conditionalFormatting sqref="C126:D128">
    <cfRule type="cellIs" dxfId="486" priority="104" operator="equal">
      <formula>"Planned"</formula>
    </cfRule>
  </conditionalFormatting>
  <conditionalFormatting sqref="C126:D128">
    <cfRule type="containsText" dxfId="485" priority="102" operator="containsText" text="n/a">
      <formula>NOT(ISERROR(SEARCH("n/a",C126)))</formula>
    </cfRule>
    <cfRule type="containsText" dxfId="484" priority="103" operator="containsText" text="no">
      <formula>NOT(ISERROR(SEARCH("no",C126)))</formula>
    </cfRule>
  </conditionalFormatting>
  <conditionalFormatting sqref="D123:D124">
    <cfRule type="cellIs" dxfId="483" priority="1" operator="equal">
      <formula>"Planned"</formula>
    </cfRule>
  </conditionalFormatting>
  <conditionalFormatting sqref="C5">
    <cfRule type="containsText" dxfId="482" priority="98" operator="containsText" text="n/a">
      <formula>NOT(ISERROR(SEARCH("n/a",C5)))</formula>
    </cfRule>
    <cfRule type="containsText" dxfId="481" priority="99" operator="containsText" text="no">
      <formula>NOT(ISERROR(SEARCH("no",C5)))</formula>
    </cfRule>
  </conditionalFormatting>
  <conditionalFormatting sqref="C5">
    <cfRule type="cellIs" dxfId="480" priority="97" operator="equal">
      <formula>"Planned"</formula>
    </cfRule>
  </conditionalFormatting>
  <conditionalFormatting sqref="C6:C11">
    <cfRule type="cellIs" dxfId="479" priority="94" operator="equal">
      <formula>"Planned"</formula>
    </cfRule>
  </conditionalFormatting>
  <conditionalFormatting sqref="D5:D11">
    <cfRule type="containsText" dxfId="478" priority="92" operator="containsText" text="n/a">
      <formula>NOT(ISERROR(SEARCH("n/a",D5)))</formula>
    </cfRule>
    <cfRule type="containsText" dxfId="477" priority="93" operator="containsText" text="no">
      <formula>NOT(ISERROR(SEARCH("no",D5)))</formula>
    </cfRule>
  </conditionalFormatting>
  <conditionalFormatting sqref="D5:D11">
    <cfRule type="cellIs" dxfId="476" priority="91" operator="equal">
      <formula>"Planned"</formula>
    </cfRule>
  </conditionalFormatting>
  <conditionalFormatting sqref="C13:C15">
    <cfRule type="containsText" dxfId="475" priority="89" operator="containsText" text="n/a">
      <formula>NOT(ISERROR(SEARCH("n/a",C13)))</formula>
    </cfRule>
    <cfRule type="containsText" dxfId="474" priority="90" operator="containsText" text="no">
      <formula>NOT(ISERROR(SEARCH("no",C13)))</formula>
    </cfRule>
  </conditionalFormatting>
  <conditionalFormatting sqref="C13:C15">
    <cfRule type="cellIs" dxfId="473" priority="88" operator="equal">
      <formula>"Planned"</formula>
    </cfRule>
  </conditionalFormatting>
  <conditionalFormatting sqref="D13:D15">
    <cfRule type="containsText" dxfId="472" priority="86" operator="containsText" text="n/a">
      <formula>NOT(ISERROR(SEARCH("n/a",D13)))</formula>
    </cfRule>
    <cfRule type="containsText" dxfId="471" priority="87" operator="containsText" text="no">
      <formula>NOT(ISERROR(SEARCH("no",D13)))</formula>
    </cfRule>
  </conditionalFormatting>
  <conditionalFormatting sqref="D13:D15">
    <cfRule type="cellIs" dxfId="470" priority="85" operator="equal">
      <formula>"Planned"</formula>
    </cfRule>
  </conditionalFormatting>
  <conditionalFormatting sqref="C17">
    <cfRule type="containsText" dxfId="469" priority="83" operator="containsText" text="n/a">
      <formula>NOT(ISERROR(SEARCH("n/a",C17)))</formula>
    </cfRule>
    <cfRule type="containsText" dxfId="468" priority="84" operator="containsText" text="no">
      <formula>NOT(ISERROR(SEARCH("no",C17)))</formula>
    </cfRule>
  </conditionalFormatting>
  <conditionalFormatting sqref="C17">
    <cfRule type="cellIs" dxfId="467" priority="82" operator="equal">
      <formula>"Planned"</formula>
    </cfRule>
  </conditionalFormatting>
  <conditionalFormatting sqref="D17">
    <cfRule type="containsText" dxfId="466" priority="80" operator="containsText" text="n/a">
      <formula>NOT(ISERROR(SEARCH("n/a",D17)))</formula>
    </cfRule>
    <cfRule type="containsText" dxfId="465" priority="81" operator="containsText" text="no">
      <formula>NOT(ISERROR(SEARCH("no",D17)))</formula>
    </cfRule>
  </conditionalFormatting>
  <conditionalFormatting sqref="D17">
    <cfRule type="cellIs" dxfId="464" priority="79" operator="equal">
      <formula>"Planned"</formula>
    </cfRule>
  </conditionalFormatting>
  <conditionalFormatting sqref="C20">
    <cfRule type="containsText" dxfId="463" priority="77" operator="containsText" text="n/a">
      <formula>NOT(ISERROR(SEARCH("n/a",C20)))</formula>
    </cfRule>
    <cfRule type="containsText" dxfId="462" priority="78" operator="containsText" text="no">
      <formula>NOT(ISERROR(SEARCH("no",C20)))</formula>
    </cfRule>
  </conditionalFormatting>
  <conditionalFormatting sqref="C20">
    <cfRule type="cellIs" dxfId="461" priority="76" operator="equal">
      <formula>"Planned"</formula>
    </cfRule>
  </conditionalFormatting>
  <conditionalFormatting sqref="D20">
    <cfRule type="containsText" dxfId="460" priority="74" operator="containsText" text="n/a">
      <formula>NOT(ISERROR(SEARCH("n/a",D20)))</formula>
    </cfRule>
    <cfRule type="containsText" dxfId="459" priority="75" operator="containsText" text="no">
      <formula>NOT(ISERROR(SEARCH("no",D20)))</formula>
    </cfRule>
  </conditionalFormatting>
  <conditionalFormatting sqref="D20">
    <cfRule type="cellIs" dxfId="458" priority="73" operator="equal">
      <formula>"Planned"</formula>
    </cfRule>
  </conditionalFormatting>
  <conditionalFormatting sqref="C21:C59">
    <cfRule type="containsText" dxfId="457" priority="71" operator="containsText" text="n/a">
      <formula>NOT(ISERROR(SEARCH("n/a",C21)))</formula>
    </cfRule>
    <cfRule type="containsText" dxfId="456" priority="72" operator="containsText" text="no">
      <formula>NOT(ISERROR(SEARCH("no",C21)))</formula>
    </cfRule>
  </conditionalFormatting>
  <conditionalFormatting sqref="C21:C59">
    <cfRule type="cellIs" dxfId="455" priority="70" operator="equal">
      <formula>"Planned"</formula>
    </cfRule>
  </conditionalFormatting>
  <conditionalFormatting sqref="D21:D59">
    <cfRule type="containsText" dxfId="454" priority="68" operator="containsText" text="n/a">
      <formula>NOT(ISERROR(SEARCH("n/a",D21)))</formula>
    </cfRule>
    <cfRule type="containsText" dxfId="453" priority="69" operator="containsText" text="no">
      <formula>NOT(ISERROR(SEARCH("no",D21)))</formula>
    </cfRule>
  </conditionalFormatting>
  <conditionalFormatting sqref="D21:D59">
    <cfRule type="cellIs" dxfId="452" priority="67" operator="equal">
      <formula>"Planned"</formula>
    </cfRule>
  </conditionalFormatting>
  <conditionalFormatting sqref="C61:C92">
    <cfRule type="containsText" dxfId="451" priority="65" operator="containsText" text="n/a">
      <formula>NOT(ISERROR(SEARCH("n/a",C61)))</formula>
    </cfRule>
    <cfRule type="containsText" dxfId="450" priority="66" operator="containsText" text="no">
      <formula>NOT(ISERROR(SEARCH("no",C61)))</formula>
    </cfRule>
  </conditionalFormatting>
  <conditionalFormatting sqref="C61:C92">
    <cfRule type="cellIs" dxfId="449" priority="64" operator="equal">
      <formula>"Planned"</formula>
    </cfRule>
  </conditionalFormatting>
  <conditionalFormatting sqref="D61:D92">
    <cfRule type="containsText" dxfId="448" priority="62" operator="containsText" text="n/a">
      <formula>NOT(ISERROR(SEARCH("n/a",D61)))</formula>
    </cfRule>
    <cfRule type="containsText" dxfId="447" priority="63" operator="containsText" text="no">
      <formula>NOT(ISERROR(SEARCH("no",D61)))</formula>
    </cfRule>
  </conditionalFormatting>
  <conditionalFormatting sqref="D61:D92">
    <cfRule type="cellIs" dxfId="446" priority="61" operator="equal">
      <formula>"Planned"</formula>
    </cfRule>
  </conditionalFormatting>
  <conditionalFormatting sqref="C94:C105">
    <cfRule type="containsText" dxfId="445" priority="59" operator="containsText" text="n/a">
      <formula>NOT(ISERROR(SEARCH("n/a",C94)))</formula>
    </cfRule>
    <cfRule type="containsText" dxfId="444" priority="60" operator="containsText" text="no">
      <formula>NOT(ISERROR(SEARCH("no",C94)))</formula>
    </cfRule>
  </conditionalFormatting>
  <conditionalFormatting sqref="C94:C105">
    <cfRule type="cellIs" dxfId="443" priority="58" operator="equal">
      <formula>"Planned"</formula>
    </cfRule>
  </conditionalFormatting>
  <conditionalFormatting sqref="D94:D105">
    <cfRule type="containsText" dxfId="442" priority="56" operator="containsText" text="n/a">
      <formula>NOT(ISERROR(SEARCH("n/a",D94)))</formula>
    </cfRule>
    <cfRule type="containsText" dxfId="441" priority="57" operator="containsText" text="no">
      <formula>NOT(ISERROR(SEARCH("no",D94)))</formula>
    </cfRule>
  </conditionalFormatting>
  <conditionalFormatting sqref="D94:D105">
    <cfRule type="cellIs" dxfId="440" priority="55" operator="equal">
      <formula>"Planned"</formula>
    </cfRule>
  </conditionalFormatting>
  <conditionalFormatting sqref="C108">
    <cfRule type="containsText" dxfId="439" priority="53" operator="containsText" text="n/a">
      <formula>NOT(ISERROR(SEARCH("n/a",C108)))</formula>
    </cfRule>
    <cfRule type="containsText" dxfId="438" priority="54" operator="containsText" text="no">
      <formula>NOT(ISERROR(SEARCH("no",C108)))</formula>
    </cfRule>
  </conditionalFormatting>
  <conditionalFormatting sqref="C108">
    <cfRule type="cellIs" dxfId="437" priority="52" operator="equal">
      <formula>"Planned"</formula>
    </cfRule>
  </conditionalFormatting>
  <conditionalFormatting sqref="D108">
    <cfRule type="containsText" dxfId="436" priority="50" operator="containsText" text="n/a">
      <formula>NOT(ISERROR(SEARCH("n/a",D108)))</formula>
    </cfRule>
    <cfRule type="containsText" dxfId="435" priority="51" operator="containsText" text="no">
      <formula>NOT(ISERROR(SEARCH("no",D108)))</formula>
    </cfRule>
  </conditionalFormatting>
  <conditionalFormatting sqref="D108">
    <cfRule type="cellIs" dxfId="434" priority="49" operator="equal">
      <formula>"Planned"</formula>
    </cfRule>
  </conditionalFormatting>
  <conditionalFormatting sqref="C112">
    <cfRule type="containsText" dxfId="433" priority="47" operator="containsText" text="n/a">
      <formula>NOT(ISERROR(SEARCH("n/a",C112)))</formula>
    </cfRule>
    <cfRule type="containsText" dxfId="432" priority="48" operator="containsText" text="no">
      <formula>NOT(ISERROR(SEARCH("no",C112)))</formula>
    </cfRule>
  </conditionalFormatting>
  <conditionalFormatting sqref="C112">
    <cfRule type="cellIs" dxfId="431" priority="46" operator="equal">
      <formula>"Planned"</formula>
    </cfRule>
  </conditionalFormatting>
  <conditionalFormatting sqref="D112">
    <cfRule type="containsText" dxfId="430" priority="44" operator="containsText" text="n/a">
      <formula>NOT(ISERROR(SEARCH("n/a",D112)))</formula>
    </cfRule>
    <cfRule type="containsText" dxfId="429" priority="45" operator="containsText" text="no">
      <formula>NOT(ISERROR(SEARCH("no",D112)))</formula>
    </cfRule>
  </conditionalFormatting>
  <conditionalFormatting sqref="D112">
    <cfRule type="cellIs" dxfId="428" priority="43" operator="equal">
      <formula>"Planned"</formula>
    </cfRule>
  </conditionalFormatting>
  <conditionalFormatting sqref="C113">
    <cfRule type="containsText" dxfId="427" priority="41" operator="containsText" text="n/a">
      <formula>NOT(ISERROR(SEARCH("n/a",C113)))</formula>
    </cfRule>
    <cfRule type="containsText" dxfId="426" priority="42" operator="containsText" text="no">
      <formula>NOT(ISERROR(SEARCH("no",C113)))</formula>
    </cfRule>
  </conditionalFormatting>
  <conditionalFormatting sqref="C113">
    <cfRule type="cellIs" dxfId="425" priority="40" operator="equal">
      <formula>"Planned"</formula>
    </cfRule>
  </conditionalFormatting>
  <conditionalFormatting sqref="D113">
    <cfRule type="containsText" dxfId="424" priority="38" operator="containsText" text="n/a">
      <formula>NOT(ISERROR(SEARCH("n/a",D113)))</formula>
    </cfRule>
    <cfRule type="containsText" dxfId="423" priority="39" operator="containsText" text="no">
      <formula>NOT(ISERROR(SEARCH("no",D113)))</formula>
    </cfRule>
  </conditionalFormatting>
  <conditionalFormatting sqref="D113">
    <cfRule type="cellIs" dxfId="422" priority="37" operator="equal">
      <formula>"Planned"</formula>
    </cfRule>
  </conditionalFormatting>
  <conditionalFormatting sqref="C116">
    <cfRule type="containsText" dxfId="421" priority="35" operator="containsText" text="n/a">
      <formula>NOT(ISERROR(SEARCH("n/a",C116)))</formula>
    </cfRule>
    <cfRule type="containsText" dxfId="420" priority="36" operator="containsText" text="no">
      <formula>NOT(ISERROR(SEARCH("no",C116)))</formula>
    </cfRule>
  </conditionalFormatting>
  <conditionalFormatting sqref="C116">
    <cfRule type="cellIs" dxfId="419" priority="34" operator="equal">
      <formula>"Planned"</formula>
    </cfRule>
  </conditionalFormatting>
  <conditionalFormatting sqref="D116">
    <cfRule type="containsText" dxfId="418" priority="32" operator="containsText" text="n/a">
      <formula>NOT(ISERROR(SEARCH("n/a",D116)))</formula>
    </cfRule>
    <cfRule type="containsText" dxfId="417" priority="33" operator="containsText" text="no">
      <formula>NOT(ISERROR(SEARCH("no",D116)))</formula>
    </cfRule>
  </conditionalFormatting>
  <conditionalFormatting sqref="D116">
    <cfRule type="cellIs" dxfId="416" priority="31" operator="equal">
      <formula>"Planned"</formula>
    </cfRule>
  </conditionalFormatting>
  <conditionalFormatting sqref="C117">
    <cfRule type="containsText" dxfId="415" priority="29" operator="containsText" text="n/a">
      <formula>NOT(ISERROR(SEARCH("n/a",C117)))</formula>
    </cfRule>
    <cfRule type="containsText" dxfId="414" priority="30" operator="containsText" text="no">
      <formula>NOT(ISERROR(SEARCH("no",C117)))</formula>
    </cfRule>
  </conditionalFormatting>
  <conditionalFormatting sqref="C117">
    <cfRule type="cellIs" dxfId="413" priority="28" operator="equal">
      <formula>"Planned"</formula>
    </cfRule>
  </conditionalFormatting>
  <conditionalFormatting sqref="D117">
    <cfRule type="cellIs" dxfId="412" priority="25" operator="equal">
      <formula>"Planned"</formula>
    </cfRule>
  </conditionalFormatting>
  <conditionalFormatting sqref="C118">
    <cfRule type="containsText" dxfId="411" priority="23" operator="containsText" text="n/a">
      <formula>NOT(ISERROR(SEARCH("n/a",C118)))</formula>
    </cfRule>
    <cfRule type="containsText" dxfId="410" priority="24" operator="containsText" text="no">
      <formula>NOT(ISERROR(SEARCH("no",C118)))</formula>
    </cfRule>
  </conditionalFormatting>
  <conditionalFormatting sqref="C118">
    <cfRule type="cellIs" dxfId="409" priority="22" operator="equal">
      <formula>"Planned"</formula>
    </cfRule>
  </conditionalFormatting>
  <conditionalFormatting sqref="D118">
    <cfRule type="containsText" dxfId="408" priority="20" operator="containsText" text="n/a">
      <formula>NOT(ISERROR(SEARCH("n/a",D118)))</formula>
    </cfRule>
    <cfRule type="containsText" dxfId="407" priority="21" operator="containsText" text="no">
      <formula>NOT(ISERROR(SEARCH("no",D118)))</formula>
    </cfRule>
  </conditionalFormatting>
  <conditionalFormatting sqref="D118">
    <cfRule type="cellIs" dxfId="406" priority="19" operator="equal">
      <formula>"Planned"</formula>
    </cfRule>
  </conditionalFormatting>
  <conditionalFormatting sqref="C121">
    <cfRule type="containsText" dxfId="405" priority="17" operator="containsText" text="n/a">
      <formula>NOT(ISERROR(SEARCH("n/a",C121)))</formula>
    </cfRule>
    <cfRule type="containsText" dxfId="404" priority="18" operator="containsText" text="no">
      <formula>NOT(ISERROR(SEARCH("no",C121)))</formula>
    </cfRule>
  </conditionalFormatting>
  <conditionalFormatting sqref="C121">
    <cfRule type="cellIs" dxfId="403" priority="16" operator="equal">
      <formula>"Planned"</formula>
    </cfRule>
  </conditionalFormatting>
  <conditionalFormatting sqref="D121">
    <cfRule type="containsText" dxfId="402" priority="14" operator="containsText" text="n/a">
      <formula>NOT(ISERROR(SEARCH("n/a",D121)))</formula>
    </cfRule>
    <cfRule type="containsText" dxfId="401" priority="15" operator="containsText" text="no">
      <formula>NOT(ISERROR(SEARCH("no",D121)))</formula>
    </cfRule>
  </conditionalFormatting>
  <conditionalFormatting sqref="D121">
    <cfRule type="cellIs" dxfId="400" priority="13" operator="equal">
      <formula>"Planned"</formula>
    </cfRule>
  </conditionalFormatting>
  <conditionalFormatting sqref="C120">
    <cfRule type="containsText" dxfId="399" priority="11" operator="containsText" text="n/a">
      <formula>NOT(ISERROR(SEARCH("n/a",C120)))</formula>
    </cfRule>
    <cfRule type="containsText" dxfId="398" priority="12" operator="containsText" text="no">
      <formula>NOT(ISERROR(SEARCH("no",C120)))</formula>
    </cfRule>
  </conditionalFormatting>
  <conditionalFormatting sqref="C120">
    <cfRule type="cellIs" dxfId="397" priority="10" operator="equal">
      <formula>"Planned"</formula>
    </cfRule>
  </conditionalFormatting>
  <conditionalFormatting sqref="D120">
    <cfRule type="containsText" dxfId="396" priority="8" operator="containsText" text="n/a">
      <formula>NOT(ISERROR(SEARCH("n/a",D120)))</formula>
    </cfRule>
    <cfRule type="containsText" dxfId="395" priority="9" operator="containsText" text="no">
      <formula>NOT(ISERROR(SEARCH("no",D120)))</formula>
    </cfRule>
  </conditionalFormatting>
  <conditionalFormatting sqref="D120">
    <cfRule type="cellIs" dxfId="394" priority="7" operator="equal">
      <formula>"Planned"</formula>
    </cfRule>
  </conditionalFormatting>
  <conditionalFormatting sqref="C123:C124">
    <cfRule type="containsText" dxfId="393" priority="5" operator="containsText" text="n/a">
      <formula>NOT(ISERROR(SEARCH("n/a",C123)))</formula>
    </cfRule>
    <cfRule type="containsText" dxfId="392" priority="6" operator="containsText" text="no">
      <formula>NOT(ISERROR(SEARCH("no",C123)))</formula>
    </cfRule>
  </conditionalFormatting>
  <conditionalFormatting sqref="C123:C124">
    <cfRule type="cellIs" dxfId="391" priority="4" operator="equal">
      <formula>"Planned"</formula>
    </cfRule>
  </conditionalFormatting>
  <conditionalFormatting sqref="D123:D124">
    <cfRule type="containsText" dxfId="390" priority="2" operator="containsText" text="n/a">
      <formula>NOT(ISERROR(SEARCH("n/a",D123)))</formula>
    </cfRule>
    <cfRule type="containsText" dxfId="389" priority="3" operator="containsText" text="no">
      <formula>NOT(ISERROR(SEARCH("no",D123)))</formula>
    </cfRule>
  </conditionalFormatting>
  <hyperlinks>
    <hyperlink ref="C1" location="TOC!A1" display="Return to Table of Contents" xr:uid="{00000000-0004-0000-1000-000000000000}"/>
    <hyperlink ref="G4" location="S3S3.1!D7" display="3.1.1 States shall require the following prerequisites for instructor candidates receiving training. As recognized or determined by the State, each instructor candidate shall:" xr:uid="{00000000-0004-0000-1000-000001000000}"/>
    <hyperlink ref="B4" location="S3S3.1!D7" display="S3S3.1!D7" xr:uid="{00000000-0004-0000-1000-000002000000}"/>
    <hyperlink ref="B12" location="S3S3.1!D9" display="S3S3.1!D9" xr:uid="{00000000-0004-0000-1000-000003000000}"/>
    <hyperlink ref="G12" location="S3S3.1!D9" display="3.1.2 States shall require instructor candidates to pass entry-level assessments to demonstrate their knowledge, skills, and attitudes for the safe operation of a motor vehicle to gain entry into the driver education instructor preparation program." xr:uid="{00000000-0004-0000-1000-000004000000}"/>
    <hyperlink ref="G16" location="S3S3.1!D9" display="Are programs to pre-screen an individual to determine if they are an acceptable candidate to enter the instructor preparation program required?" xr:uid="{00000000-0004-0000-1000-000005000000}"/>
    <hyperlink ref="B16" location="S3S3.1!D11" display="S3S3.1!D11" xr:uid="{00000000-0004-0000-1000-000006000000}"/>
    <hyperlink ref="G18" location="S3S3.2!D2" display="Training" xr:uid="{00000000-0004-0000-1000-000007000000}"/>
    <hyperlink ref="G19" location="S3S3.2!D7" display="3.2.1 States shall require instructor candidates to successfully complete a course detailing classroom content, BTW lessons and State specific information from State approved driver education curricula. The instructor candidate shall demonstrate their kno" xr:uid="{00000000-0004-0000-1000-000008000000}"/>
    <hyperlink ref="B18" location="S3S3.2!D2" display="S3S3.2!D2" xr:uid="{00000000-0004-0000-1000-000009000000}"/>
    <hyperlink ref="B19" location="S3S3.2!D7" display="S3S3.2!D7" xr:uid="{00000000-0004-0000-1000-00000A000000}"/>
    <hyperlink ref="G60" location="S3S3.2!D11" display="3.2.2 States shall require instructor candidates to successfully complete a course in teaching and learning theories (e.g., The Teaching Task). See Attachment D for the Model Training Materials as an example of the teaching task. The instructor candidate " xr:uid="{00000000-0004-0000-1000-00000B000000}"/>
    <hyperlink ref="B60" location="S3S3.2!D9" display="S3S3.2!D9" xr:uid="{00000000-0004-0000-1000-00000C000000}"/>
    <hyperlink ref="G93" location="S3S3.2!D11" display="3.2.3 States shall require instructor candidates to successfully deliver a series of practice teaching assignments during the instructor training course, including both classroom and BTW lessons. The instructor candidate must demonstrate:" xr:uid="{00000000-0004-0000-1000-00000D000000}"/>
    <hyperlink ref="B93" location="S3S3.2!D11" display="S3S3.2!D11" xr:uid="{00000000-0004-0000-1000-00000E000000}"/>
    <hyperlink ref="G106" location="S3S3.3!D2" display="Student Teaching/Practicum" xr:uid="{00000000-0004-0000-1000-00000F000000}"/>
    <hyperlink ref="B106" location="S3S3.3!D2" display="S3S3.3!D2" xr:uid="{00000000-0004-0000-1000-000010000000}"/>
    <hyperlink ref="G107" location="S3S3.3!D7" display="3.3.1 States shall require instructor candidates to teach with an experienced mentor or complete a student teaching practicum, to deliver course content (both classroom and BTW) during a regularly scheduled driver education course to novice students while" xr:uid="{00000000-0004-0000-1000-000011000000}"/>
    <hyperlink ref="B107" location="S3S3.3!D7" display="S3S3.3!D7" xr:uid="{00000000-0004-0000-1000-000012000000}"/>
    <hyperlink ref="G109" location="S3S3.4!D2" display="Exit Assessment" xr:uid="{00000000-0004-0000-1000-000013000000}"/>
    <hyperlink ref="B109" location="S3S3.4!D2" display="S3S3.4!D2" xr:uid="{00000000-0004-0000-1000-000014000000}"/>
    <hyperlink ref="G110" location="S3S3.4!D7" display="3.4.1 States shall require the driver education instructor candidate to pass exit assessments, beyond the state driver licensing test, to demonstrate their knowledge, skills and attitudes for the operation of a motor vehicle to successfully complete the d" xr:uid="{00000000-0004-0000-1000-000015000000}"/>
    <hyperlink ref="B110" location="S3S3.4!D7" display="S3S3.4!D7" xr:uid="{00000000-0004-0000-1000-000016000000}"/>
    <hyperlink ref="B114" location="S3S3.5!D2" display="S3S3.5!D2" xr:uid="{00000000-0004-0000-1000-000017000000}"/>
    <hyperlink ref="G114" location="S3S3.5!D2" display="Ongoing Training and Recertification" xr:uid="{00000000-0004-0000-1000-000018000000}"/>
    <hyperlink ref="G115" location="S3S3.5!D7" display="3.5.1 States shall require instructors to receive regular continuing education and professional development, as approved by the State" xr:uid="{00000000-0004-0000-1000-000019000000}"/>
    <hyperlink ref="B115" location="S3S3.5!D7" display="S3S3.5!D7" xr:uid="{00000000-0004-0000-1000-00001A000000}"/>
    <hyperlink ref="G119" location="S3S3.5!D9" display="3.5.2 States shall require a regular driving record review for instructors" xr:uid="{00000000-0004-0000-1000-00001B000000}"/>
    <hyperlink ref="B119" location="S3S3.5!D9" display="S3S3.5!D9" xr:uid="{00000000-0004-0000-1000-00001C000000}"/>
    <hyperlink ref="B122" location="S3S3.5!D13" display="S3S3.5!D13" xr:uid="{00000000-0004-0000-1000-00001D000000}"/>
    <hyperlink ref="G122" location="S3S3.5!D11" display="3.5.3 States shall require instructors to pass periodic Federal and State criminal background checks" xr:uid="{00000000-0004-0000-1000-00001E000000}"/>
    <hyperlink ref="B125" location="S3S3.5!D13" display="S3S3.5!D13" xr:uid="{00000000-0004-0000-1000-00001F000000}"/>
    <hyperlink ref="G125" location="S3S3.5!D13" display="3.5.4 State should require instructor candidates to successfully complete other pre or post courses/requirements as prescribed by the State, such as a course in first aid/CPR and automated external defibrillators (AED)" xr:uid="{00000000-0004-0000-1000-000020000000}"/>
    <hyperlink ref="G126" location="S3S3.6!D2" display="3.6 Instructor Training" xr:uid="{00000000-0004-0000-1000-000021000000}"/>
    <hyperlink ref="B126" location="S3S3.6!D2" display="S3S3.6!D2" xr:uid="{00000000-0004-0000-1000-000022000000}"/>
    <hyperlink ref="B127" location="S3S3.6!D7" display="S3S3.6!D7" xr:uid="{00000000-0004-0000-1000-000023000000}"/>
    <hyperlink ref="G127" location="S3S3.6!D7" display="3.6.1 Do you meet the specifications in Attachment C Five Stages for Instructor Training?" xr:uid="{00000000-0004-0000-1000-000024000000}"/>
    <hyperlink ref="B128" location="S3S3.6!D9" display="S3S3.6!D9" xr:uid="{00000000-0004-0000-1000-000025000000}"/>
    <hyperlink ref="G128" location="S3S3.6!D9" display="3.6.2 Do you use the ANSTSE model instructor training curriculum for the teaching task?" xr:uid="{00000000-0004-0000-1000-000026000000}"/>
    <hyperlink ref="G3" location="S3S3.1!D2" display="3.1 Prerequisites" xr:uid="{00000000-0004-0000-1000-000027000000}"/>
    <hyperlink ref="K1" location="TOC!A1" display="Return to Table of Contents" xr:uid="{00000000-0004-0000-1000-000028000000}"/>
    <hyperlink ref="H3:I3" location="S1G1.1!A1" display="1.1 Management, Leadership, and Administration" xr:uid="{00000000-0004-0000-1000-000029000000}"/>
    <hyperlink ref="P1" location="TOC!A1" display="Return to Table of Contents" xr:uid="{00000000-0004-0000-1000-00002A000000}"/>
    <hyperlink ref="B3" location="S3S3.1!D2" display="S3S3.1!D2" xr:uid="{00000000-0004-0000-1000-00002B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000-000000000000}">
          <x14:formula1>
            <xm:f>Assessment_DataCollection!$V$2:$V$11</xm:f>
          </x14:formula1>
          <xm:sqref>S3</xm:sqref>
        </x14:dataValidation>
        <x14:dataValidation type="list" allowBlank="1" showInputMessage="1" showErrorMessage="1" xr:uid="{00000000-0002-0000-1000-000001000000}">
          <x14:formula1>
            <xm:f>Assessment_DataCollection!$U$2:$U$5</xm:f>
          </x14:formula1>
          <xm:sqref>R3:R128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pageSetUpPr fitToPage="1"/>
  </sheetPr>
  <dimension ref="A1:Q52"/>
  <sheetViews>
    <sheetView topLeftCell="B29" workbookViewId="0">
      <selection activeCell="B45" sqref="B45:I45"/>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7" x14ac:dyDescent="0.5">
      <c r="B1" s="24" t="str">
        <f>Assessment_DataCollection!A1</f>
        <v>SECTION</v>
      </c>
      <c r="C1" s="288"/>
      <c r="D1" s="340" t="s">
        <v>911</v>
      </c>
      <c r="E1" s="288"/>
      <c r="F1" s="288"/>
      <c r="G1" s="288"/>
      <c r="H1" s="288"/>
      <c r="I1" s="288"/>
      <c r="J1" s="288"/>
      <c r="K1" s="288"/>
      <c r="L1" s="288"/>
      <c r="M1" s="97" t="s">
        <v>81</v>
      </c>
      <c r="N1" s="288"/>
      <c r="O1" s="288"/>
      <c r="P1" s="288"/>
      <c r="Q1" s="288"/>
    </row>
    <row r="2" spans="2:17" x14ac:dyDescent="0.5">
      <c r="B2" s="24" t="s">
        <v>493</v>
      </c>
      <c r="C2" s="36">
        <f>Assessment_DataCollection!A386</f>
        <v>3.1</v>
      </c>
      <c r="D2" s="66" t="str">
        <f>Assessment_DataCollection!B386</f>
        <v>Prerequisites</v>
      </c>
      <c r="E2" s="288"/>
      <c r="F2" s="288"/>
      <c r="G2" s="288"/>
      <c r="H2" s="288"/>
      <c r="I2" s="288"/>
      <c r="J2" s="288"/>
      <c r="K2" s="288"/>
      <c r="L2" s="288"/>
      <c r="M2" s="288"/>
      <c r="N2" s="288"/>
      <c r="O2" s="288"/>
      <c r="P2" s="288"/>
      <c r="Q2" s="288"/>
    </row>
    <row r="6" spans="2:17" ht="86.7" thickBot="1" x14ac:dyDescent="0.55000000000000004">
      <c r="B6" s="26" t="s">
        <v>495</v>
      </c>
      <c r="C6" s="26"/>
      <c r="D6" s="50" t="s">
        <v>496</v>
      </c>
      <c r="E6" s="47" t="s">
        <v>497</v>
      </c>
      <c r="F6" s="47" t="s">
        <v>498</v>
      </c>
      <c r="G6" s="47" t="s">
        <v>499</v>
      </c>
      <c r="H6" s="47" t="s">
        <v>500</v>
      </c>
      <c r="I6" s="48" t="s">
        <v>501</v>
      </c>
      <c r="J6" s="288"/>
      <c r="K6" s="288"/>
      <c r="L6" s="288"/>
      <c r="M6" s="288"/>
      <c r="N6" s="288"/>
      <c r="O6" s="288"/>
      <c r="P6" s="288"/>
      <c r="Q6" s="288"/>
    </row>
    <row r="7" spans="2:17" ht="102.75" customHeight="1" thickTop="1" x14ac:dyDescent="0.5">
      <c r="B7" s="23" t="s">
        <v>501</v>
      </c>
      <c r="C7" s="27" t="s">
        <v>502</v>
      </c>
      <c r="D7" s="74" t="str">
        <f>Assessment_DataCollection!B387</f>
        <v>3.1.1 States shall require the following prerequisites for instructor candidates receiving training. As recognized or determined by the State, each instructor candidate shall:</v>
      </c>
      <c r="E7" s="12"/>
      <c r="F7" s="12"/>
      <c r="G7" s="12"/>
      <c r="H7" s="12"/>
      <c r="I7" s="12"/>
      <c r="J7" s="288"/>
      <c r="K7" s="288"/>
      <c r="L7" s="338" t="s">
        <v>520</v>
      </c>
      <c r="M7" s="338" t="s">
        <v>521</v>
      </c>
      <c r="N7" s="338" t="s">
        <v>15</v>
      </c>
      <c r="O7" s="338" t="s">
        <v>522</v>
      </c>
      <c r="P7" s="338"/>
      <c r="Q7" s="338"/>
    </row>
    <row r="8" spans="2:17" hidden="1" x14ac:dyDescent="0.5">
      <c r="B8" s="22"/>
      <c r="C8" s="21" t="s">
        <v>15</v>
      </c>
      <c r="D8" s="31"/>
      <c r="E8" s="10" t="str">
        <f>IF($B7=E6,1,"")</f>
        <v/>
      </c>
      <c r="F8" s="10" t="str">
        <f>IF($B7=F6,1,"")</f>
        <v/>
      </c>
      <c r="G8" s="10" t="str">
        <f>IF($B7=G6,1,"")</f>
        <v/>
      </c>
      <c r="H8" s="10" t="str">
        <f>IF($B7=H6,1,"")</f>
        <v/>
      </c>
      <c r="I8" s="10">
        <f>IF($B7=I6,1,"")</f>
        <v>1</v>
      </c>
      <c r="J8" s="288"/>
      <c r="K8" s="288"/>
      <c r="L8" s="288" t="s">
        <v>503</v>
      </c>
      <c r="M8" s="288" t="s">
        <v>504</v>
      </c>
      <c r="N8" s="288" t="s">
        <v>15</v>
      </c>
      <c r="O8" s="288"/>
      <c r="P8" s="288"/>
      <c r="Q8" s="288"/>
    </row>
    <row r="9" spans="2:17" ht="130.5" customHeight="1" x14ac:dyDescent="0.5">
      <c r="B9" s="22" t="s">
        <v>499</v>
      </c>
      <c r="C9" s="27" t="s">
        <v>502</v>
      </c>
      <c r="D9" s="75"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E9" s="10"/>
      <c r="F9" s="10"/>
      <c r="G9" s="10"/>
      <c r="H9" s="10"/>
      <c r="I9" s="10"/>
      <c r="J9" s="288"/>
      <c r="K9" s="288"/>
      <c r="L9" s="288"/>
      <c r="M9" s="288"/>
      <c r="N9" s="288" t="s">
        <v>15</v>
      </c>
      <c r="O9" s="288"/>
      <c r="P9" s="288"/>
      <c r="Q9" s="288"/>
    </row>
    <row r="10" spans="2:17" hidden="1" x14ac:dyDescent="0.5">
      <c r="B10" s="22"/>
      <c r="C10" s="21" t="s">
        <v>15</v>
      </c>
      <c r="D10" s="31"/>
      <c r="E10" s="10" t="str">
        <f>IF($B9=E6,1,"")</f>
        <v/>
      </c>
      <c r="F10" s="10" t="str">
        <f>IF($B9=F6,1,"")</f>
        <v/>
      </c>
      <c r="G10" s="10">
        <f>IF($B9=G6,1,"")</f>
        <v>1</v>
      </c>
      <c r="H10" s="10" t="str">
        <f>IF($B9=H6,1,"")</f>
        <v/>
      </c>
      <c r="I10" s="10" t="str">
        <f>IF($B9=I6,1,"")</f>
        <v/>
      </c>
      <c r="J10" s="288"/>
      <c r="K10" s="288"/>
      <c r="L10" s="288"/>
      <c r="M10" s="288"/>
      <c r="N10" s="288"/>
      <c r="O10" s="288"/>
      <c r="P10" s="288"/>
      <c r="Q10" s="288"/>
    </row>
    <row r="11" spans="2:17" ht="88.5" customHeight="1" thickBot="1" x14ac:dyDescent="0.55000000000000004">
      <c r="B11" s="35" t="s">
        <v>499</v>
      </c>
      <c r="C11" s="28" t="s">
        <v>502</v>
      </c>
      <c r="D11" s="73" t="str">
        <f>Assessment_DataCollection!B399</f>
        <v>3.1.3 States should require programs to pre-screen an individual to determine if they are an acceptable candidate to enter the instructor preparation program</v>
      </c>
      <c r="E11" s="11"/>
      <c r="F11" s="11"/>
      <c r="G11" s="11"/>
      <c r="H11" s="11"/>
      <c r="I11" s="11"/>
      <c r="J11" s="288"/>
      <c r="K11" s="288"/>
      <c r="L11" s="288"/>
      <c r="M11" s="288"/>
      <c r="N11" s="288"/>
      <c r="O11" s="288"/>
      <c r="P11" s="288"/>
      <c r="Q11" s="288"/>
    </row>
    <row r="12" spans="2:17" ht="14.7" hidden="1" thickTop="1" x14ac:dyDescent="0.5">
      <c r="B12" s="9"/>
      <c r="C12" s="288"/>
      <c r="E12" s="288" t="str">
        <f>IF($B11=E6,1,"")</f>
        <v/>
      </c>
      <c r="F12" s="288" t="str">
        <f>IF($B11=F6,1,"")</f>
        <v/>
      </c>
      <c r="G12" s="288">
        <f>IF($B11=G6,1,"")</f>
        <v>1</v>
      </c>
      <c r="H12" s="288" t="str">
        <f>IF($B11=H6,1,"")</f>
        <v/>
      </c>
      <c r="I12" s="288" t="str">
        <f>IF($B11=I6,1,"")</f>
        <v/>
      </c>
      <c r="J12" s="288"/>
      <c r="K12" s="288"/>
      <c r="L12" s="288"/>
      <c r="M12" s="288"/>
      <c r="N12" s="288"/>
      <c r="O12" s="288"/>
      <c r="P12" s="288"/>
      <c r="Q12" s="288"/>
    </row>
    <row r="13" spans="2:17" ht="14.7" thickTop="1" x14ac:dyDescent="0.5">
      <c r="B13" s="288" t="s">
        <v>15</v>
      </c>
      <c r="C13" s="288"/>
      <c r="D13" s="33" t="s">
        <v>505</v>
      </c>
      <c r="E13" s="24">
        <f>SUM(E7:E12)</f>
        <v>0</v>
      </c>
      <c r="F13" s="24">
        <f>SUM(F7:F12)</f>
        <v>0</v>
      </c>
      <c r="G13" s="24">
        <f>SUM(G7:G12)</f>
        <v>2</v>
      </c>
      <c r="H13" s="24">
        <f>SUM(H7:H12)</f>
        <v>0</v>
      </c>
      <c r="I13" s="24">
        <f>SUM(I7:I12)</f>
        <v>1</v>
      </c>
      <c r="J13" s="288"/>
      <c r="K13" s="288"/>
      <c r="L13" s="288"/>
      <c r="M13" s="288"/>
      <c r="N13" s="288"/>
      <c r="O13" s="288"/>
      <c r="P13" s="288"/>
      <c r="Q13" s="288"/>
    </row>
    <row r="15" spans="2:17" ht="14.7" thickBot="1" x14ac:dyDescent="0.55000000000000004">
      <c r="B15" s="288"/>
      <c r="C15" s="288"/>
      <c r="E15" s="288"/>
      <c r="F15" s="288"/>
      <c r="G15" s="288"/>
      <c r="H15" s="288"/>
      <c r="I15" s="288"/>
      <c r="J15" s="288"/>
      <c r="K15" s="288"/>
      <c r="L15" s="288"/>
      <c r="M15" s="288"/>
      <c r="N15" s="288"/>
      <c r="O15" s="288"/>
      <c r="P15" s="288"/>
      <c r="Q15" s="288"/>
    </row>
    <row r="16" spans="2:17" ht="43.35" thickBot="1" x14ac:dyDescent="0.55000000000000004">
      <c r="B16" s="289" t="s">
        <v>506</v>
      </c>
      <c r="C16" s="290"/>
      <c r="D16" s="290"/>
      <c r="E16" s="290"/>
      <c r="F16" s="290"/>
      <c r="G16" s="290"/>
      <c r="H16" s="290"/>
      <c r="I16" s="290"/>
      <c r="J16" s="175" t="s">
        <v>507</v>
      </c>
      <c r="K16" s="176" t="s">
        <v>508</v>
      </c>
      <c r="L16" s="288"/>
      <c r="M16" s="288"/>
      <c r="N16" s="288"/>
      <c r="O16" s="288"/>
      <c r="P16" s="288"/>
      <c r="Q16" s="288"/>
    </row>
    <row r="17" spans="1:11" ht="14.5" customHeight="1" x14ac:dyDescent="0.5">
      <c r="A17" s="288">
        <f>J17</f>
        <v>0</v>
      </c>
      <c r="B17" s="368"/>
      <c r="C17" s="369"/>
      <c r="D17" s="369"/>
      <c r="E17" s="369"/>
      <c r="F17" s="369"/>
      <c r="G17" s="369"/>
      <c r="H17" s="369"/>
      <c r="I17" s="370"/>
      <c r="J17" s="10"/>
      <c r="K17" s="10"/>
    </row>
    <row r="18" spans="1:11" x14ac:dyDescent="0.5">
      <c r="A18" s="288">
        <f t="shared" ref="A18:A26" si="0">J18</f>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ht="14.7" thickBot="1" x14ac:dyDescent="0.55000000000000004">
      <c r="A26" s="288">
        <f t="shared" si="0"/>
        <v>0</v>
      </c>
      <c r="B26" s="374"/>
      <c r="C26" s="375"/>
      <c r="D26" s="375"/>
      <c r="E26" s="375"/>
      <c r="F26" s="375"/>
      <c r="G26" s="375"/>
      <c r="H26" s="375"/>
      <c r="I26" s="375"/>
      <c r="J26" s="10"/>
      <c r="K26" s="10"/>
    </row>
    <row r="27" spans="1:11" x14ac:dyDescent="0.5">
      <c r="A27" s="288"/>
      <c r="B27" s="288"/>
      <c r="C27" s="288"/>
      <c r="D27" s="288"/>
      <c r="E27" s="288"/>
      <c r="F27" s="288"/>
      <c r="G27" s="288"/>
      <c r="H27" s="288"/>
      <c r="I27" s="288"/>
      <c r="J27" s="288"/>
      <c r="K27" s="288"/>
    </row>
    <row r="28" spans="1:11" ht="14.7" thickBot="1" x14ac:dyDescent="0.55000000000000004">
      <c r="A28" s="288"/>
      <c r="B28" s="288"/>
      <c r="C28" s="288"/>
      <c r="D28" s="288"/>
      <c r="E28" s="288"/>
      <c r="F28" s="288"/>
      <c r="G28" s="288"/>
      <c r="H28" s="288"/>
      <c r="I28" s="288"/>
      <c r="J28" s="288"/>
      <c r="K28" s="288"/>
    </row>
    <row r="29" spans="1:11" ht="43.35" thickBot="1" x14ac:dyDescent="0.55000000000000004">
      <c r="A29" s="288"/>
      <c r="B29" s="177" t="s">
        <v>510</v>
      </c>
      <c r="C29" s="290"/>
      <c r="D29" s="290"/>
      <c r="E29" s="290"/>
      <c r="F29" s="290"/>
      <c r="G29" s="290"/>
      <c r="H29" s="290"/>
      <c r="I29" s="290"/>
      <c r="J29" s="175" t="s">
        <v>507</v>
      </c>
      <c r="K29" s="176" t="s">
        <v>508</v>
      </c>
    </row>
    <row r="30" spans="1:11" ht="14.5" customHeight="1" x14ac:dyDescent="0.5">
      <c r="A30" s="288">
        <f>J30</f>
        <v>1</v>
      </c>
      <c r="B30" s="368" t="s">
        <v>1228</v>
      </c>
      <c r="C30" s="369"/>
      <c r="D30" s="369"/>
      <c r="E30" s="369"/>
      <c r="F30" s="369"/>
      <c r="G30" s="369"/>
      <c r="H30" s="369"/>
      <c r="I30" s="370"/>
      <c r="J30" s="10">
        <v>1</v>
      </c>
      <c r="K30" s="10"/>
    </row>
    <row r="31" spans="1:11" ht="27" customHeight="1" x14ac:dyDescent="0.5">
      <c r="A31" s="288">
        <f t="shared" ref="A31:A39" si="1">J31</f>
        <v>2</v>
      </c>
      <c r="B31" s="371" t="s">
        <v>1229</v>
      </c>
      <c r="C31" s="372"/>
      <c r="D31" s="372"/>
      <c r="E31" s="372"/>
      <c r="F31" s="372"/>
      <c r="G31" s="372"/>
      <c r="H31" s="372"/>
      <c r="I31" s="372"/>
      <c r="J31" s="10">
        <v>2</v>
      </c>
      <c r="K31" s="10"/>
    </row>
    <row r="32" spans="1:11" ht="67" customHeight="1" x14ac:dyDescent="0.5">
      <c r="A32" s="288">
        <f t="shared" si="1"/>
        <v>0</v>
      </c>
      <c r="B32" s="371" t="s">
        <v>2209</v>
      </c>
      <c r="C32" s="372"/>
      <c r="D32" s="372"/>
      <c r="E32" s="372"/>
      <c r="F32" s="372"/>
      <c r="G32" s="372"/>
      <c r="H32" s="372"/>
      <c r="I32" s="372"/>
      <c r="J32" s="10"/>
      <c r="K32" s="10"/>
    </row>
    <row r="33" spans="1:11" ht="38" customHeight="1" x14ac:dyDescent="0.5">
      <c r="A33" s="288">
        <f t="shared" si="1"/>
        <v>0</v>
      </c>
      <c r="B33" s="371" t="s">
        <v>2210</v>
      </c>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0" spans="1:11" x14ac:dyDescent="0.5">
      <c r="A40" s="288"/>
      <c r="B40" s="288"/>
      <c r="C40" s="288"/>
      <c r="D40" s="288"/>
      <c r="E40" s="288"/>
      <c r="F40" s="288"/>
      <c r="G40" s="288"/>
      <c r="H40" s="288"/>
      <c r="I40" s="288"/>
      <c r="J40" s="288"/>
      <c r="K40" s="288"/>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14.5" customHeight="1" x14ac:dyDescent="0.5">
      <c r="A43" s="288">
        <f>J43</f>
        <v>1</v>
      </c>
      <c r="B43" s="368" t="s">
        <v>1230</v>
      </c>
      <c r="C43" s="369"/>
      <c r="D43" s="369"/>
      <c r="E43" s="369"/>
      <c r="F43" s="369"/>
      <c r="G43" s="369"/>
      <c r="H43" s="369"/>
      <c r="I43" s="370"/>
      <c r="J43" s="10">
        <v>1</v>
      </c>
      <c r="K43" s="10"/>
    </row>
    <row r="44" spans="1:11" ht="33" customHeight="1" x14ac:dyDescent="0.5">
      <c r="A44" s="288">
        <f t="shared" ref="A44:A52" si="2">J44</f>
        <v>0</v>
      </c>
      <c r="B44" s="371" t="s">
        <v>2171</v>
      </c>
      <c r="C44" s="372"/>
      <c r="D44" s="372"/>
      <c r="E44" s="372"/>
      <c r="F44" s="372"/>
      <c r="G44" s="372"/>
      <c r="H44" s="372"/>
      <c r="I44" s="372"/>
      <c r="J44" s="10"/>
      <c r="K44" s="10"/>
    </row>
    <row r="45" spans="1:11" ht="33" customHeight="1" x14ac:dyDescent="0.5">
      <c r="A45" s="288">
        <f t="shared" si="2"/>
        <v>0</v>
      </c>
      <c r="B45" s="371" t="s">
        <v>2172</v>
      </c>
      <c r="C45" s="372"/>
      <c r="D45" s="372"/>
      <c r="E45" s="372"/>
      <c r="F45" s="372"/>
      <c r="G45" s="372"/>
      <c r="H45" s="372"/>
      <c r="I45" s="372"/>
      <c r="J45" s="10"/>
      <c r="K45" s="10"/>
    </row>
    <row r="46" spans="1:11" x14ac:dyDescent="0.5">
      <c r="A46" s="288">
        <f t="shared" si="2"/>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388" priority="3" stopIfTrue="1">
      <formula>IF(SUM(E8:I8)=1,1,0)</formula>
    </cfRule>
  </conditionalFormatting>
  <conditionalFormatting sqref="M1">
    <cfRule type="containsText" dxfId="387" priority="1" operator="containsText" text="n/a">
      <formula>NOT(ISERROR(SEARCH("n/a",M1)))</formula>
    </cfRule>
    <cfRule type="containsText" dxfId="386" priority="2" operator="containsText" text="no">
      <formula>NOT(ISERROR(SEARCH("no",M1)))</formula>
    </cfRule>
  </conditionalFormatting>
  <dataValidations count="3">
    <dataValidation type="list" allowBlank="1" showInputMessage="1" showErrorMessage="1" sqref="B7 B11 B9" xr:uid="{00000000-0002-0000-1100-000000000000}">
      <formula1>$E$6:$J$6</formula1>
    </dataValidation>
    <dataValidation allowBlank="1" showInputMessage="1" showErrorMessage="1" prompt="Select the cell to the left to access full dropdown list" sqref="C7 C11 C9" xr:uid="{00000000-0002-0000-1100-000001000000}"/>
    <dataValidation type="list" allowBlank="1" showInputMessage="1" showErrorMessage="1" sqref="B10" xr:uid="{00000000-0002-0000-1100-000002000000}">
      <formula1>$D$6:$J$6</formula1>
    </dataValidation>
  </dataValidations>
  <hyperlinks>
    <hyperlink ref="M1" location="TOC!A1" display="Return to Table of Contents" xr:uid="{00000000-0004-0000-1100-000000000000}"/>
    <hyperlink ref="D2" location="'S3'!G3" display="'S3'!G3" xr:uid="{00000000-0004-0000-1100-000001000000}"/>
    <hyperlink ref="D7" location="'S3'!G4" display="'S3'!G4" xr:uid="{00000000-0004-0000-1100-000002000000}"/>
    <hyperlink ref="D9" location="'S3'!G12" display="'S3'!G12" xr:uid="{00000000-0004-0000-1100-000003000000}"/>
    <hyperlink ref="D11" location="'S3'!G16" display="'S3'!G16" xr:uid="{00000000-0004-0000-1100-000004000000}"/>
    <hyperlink ref="D1" location="'S3'!G2" display="Instructor Qualifications" xr:uid="{F6C53EA3-C2DA-47C7-9542-4956CEA1F169}"/>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3000000}">
          <x14:formula1>
            <xm:f>Assessment_DataCollection!$V$1:$V$13</xm:f>
          </x14:formula1>
          <xm:sqref>J30:K39 J43:K52 J17:K26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O52"/>
  <sheetViews>
    <sheetView topLeftCell="B34" workbookViewId="0">
      <selection activeCell="B46" sqref="B46:I46"/>
    </sheetView>
  </sheetViews>
  <sheetFormatPr defaultRowHeight="14.35" x14ac:dyDescent="0.5"/>
  <cols>
    <col min="1" max="1" width="0" hidden="1" customWidth="1"/>
    <col min="2" max="2" width="14.52734375" customWidth="1"/>
    <col min="3" max="3" width="4" customWidth="1"/>
    <col min="4" max="4" width="32.52734375" style="30" customWidth="1"/>
    <col min="10" max="11" width="9.52734375" customWidth="1"/>
    <col min="13" max="13" width="23.29296875" customWidth="1"/>
  </cols>
  <sheetData>
    <row r="1" spans="2:15" x14ac:dyDescent="0.5">
      <c r="B1" s="24" t="str">
        <f>Assessment_DataCollection!A1</f>
        <v>SECTION</v>
      </c>
      <c r="C1" s="288"/>
      <c r="D1" s="340" t="s">
        <v>911</v>
      </c>
      <c r="E1" s="288"/>
      <c r="F1" s="288"/>
      <c r="G1" s="288"/>
      <c r="H1" s="288"/>
      <c r="I1" s="288"/>
      <c r="J1" s="288"/>
      <c r="K1" s="288"/>
      <c r="L1" s="288"/>
      <c r="M1" s="97" t="s">
        <v>81</v>
      </c>
      <c r="N1" s="288"/>
      <c r="O1" s="288"/>
    </row>
    <row r="2" spans="2:15" x14ac:dyDescent="0.5">
      <c r="B2" s="24" t="s">
        <v>493</v>
      </c>
      <c r="C2" s="36">
        <f>Assessment_DataCollection!A401</f>
        <v>3.2</v>
      </c>
      <c r="D2" s="66" t="str">
        <f>Assessment_DataCollection!B401</f>
        <v>Training</v>
      </c>
      <c r="E2" s="288"/>
      <c r="F2" s="288"/>
      <c r="G2" s="288"/>
      <c r="H2" s="288"/>
      <c r="I2" s="288"/>
      <c r="J2" s="288"/>
      <c r="K2" s="288"/>
      <c r="L2" s="288"/>
      <c r="M2" s="288"/>
      <c r="N2" s="288"/>
      <c r="O2" s="288"/>
    </row>
    <row r="6" spans="2:15" ht="86.7" thickBot="1" x14ac:dyDescent="0.55000000000000004">
      <c r="B6" s="26" t="s">
        <v>495</v>
      </c>
      <c r="C6" s="26"/>
      <c r="D6" s="50" t="s">
        <v>496</v>
      </c>
      <c r="E6" s="47" t="s">
        <v>497</v>
      </c>
      <c r="F6" s="47" t="s">
        <v>498</v>
      </c>
      <c r="G6" s="47" t="s">
        <v>499</v>
      </c>
      <c r="H6" s="47" t="s">
        <v>500</v>
      </c>
      <c r="I6" s="48" t="s">
        <v>501</v>
      </c>
      <c r="J6" s="288"/>
      <c r="K6" s="288"/>
      <c r="L6" s="288"/>
      <c r="M6" s="288"/>
      <c r="N6" s="288"/>
      <c r="O6" s="288"/>
    </row>
    <row r="7" spans="2:15" ht="194.25" customHeight="1" thickTop="1" x14ac:dyDescent="0.5">
      <c r="B7" s="23" t="s">
        <v>499</v>
      </c>
      <c r="C7" s="27" t="s">
        <v>502</v>
      </c>
      <c r="D7" s="74"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E7" s="12"/>
      <c r="F7" s="12"/>
      <c r="G7" s="12"/>
      <c r="H7" s="12"/>
      <c r="I7" s="12"/>
      <c r="J7" s="288"/>
      <c r="K7" s="288"/>
      <c r="L7" s="338" t="s">
        <v>520</v>
      </c>
      <c r="M7" s="338" t="s">
        <v>521</v>
      </c>
      <c r="N7" s="338" t="s">
        <v>15</v>
      </c>
      <c r="O7" s="338" t="s">
        <v>522</v>
      </c>
    </row>
    <row r="8" spans="2:15" hidden="1" x14ac:dyDescent="0.5">
      <c r="B8" s="22"/>
      <c r="C8" s="21" t="s">
        <v>15</v>
      </c>
      <c r="D8" s="31"/>
      <c r="E8" s="10" t="str">
        <f>IF($B7=E6,1,"")</f>
        <v/>
      </c>
      <c r="F8" s="10" t="str">
        <f>IF($B7=F6,1,"")</f>
        <v/>
      </c>
      <c r="G8" s="10">
        <f>IF($B7=G6,1,"")</f>
        <v>1</v>
      </c>
      <c r="H8" s="10" t="str">
        <f>IF($B7=H6,1,"")</f>
        <v/>
      </c>
      <c r="I8" s="10" t="str">
        <f>IF($B7=I6,1,"")</f>
        <v/>
      </c>
      <c r="J8" s="288"/>
      <c r="K8" s="288"/>
      <c r="L8" s="288" t="s">
        <v>503</v>
      </c>
      <c r="M8" s="288" t="s">
        <v>504</v>
      </c>
      <c r="N8" s="288" t="s">
        <v>15</v>
      </c>
      <c r="O8" s="288"/>
    </row>
    <row r="9" spans="2:15" ht="232.5" customHeight="1" x14ac:dyDescent="0.5">
      <c r="B9" s="22" t="s">
        <v>500</v>
      </c>
      <c r="C9" s="27" t="s">
        <v>502</v>
      </c>
      <c r="D9" s="75"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E9" s="10"/>
      <c r="F9" s="10"/>
      <c r="G9" s="10"/>
      <c r="H9" s="10"/>
      <c r="I9" s="10"/>
      <c r="J9" s="288"/>
      <c r="K9" s="288"/>
      <c r="L9" s="288"/>
      <c r="M9" s="288"/>
      <c r="N9" s="288" t="s">
        <v>15</v>
      </c>
      <c r="O9" s="288"/>
    </row>
    <row r="10" spans="2:15" hidden="1" x14ac:dyDescent="0.5">
      <c r="B10" s="22"/>
      <c r="C10" s="21" t="s">
        <v>15</v>
      </c>
      <c r="D10" s="31"/>
      <c r="E10" s="10" t="str">
        <f>IF($B9=E6,1,"")</f>
        <v/>
      </c>
      <c r="F10" s="10" t="str">
        <f>IF($B9=F6,1,"")</f>
        <v/>
      </c>
      <c r="G10" s="10" t="str">
        <f>IF($B9=G6,1,"")</f>
        <v/>
      </c>
      <c r="H10" s="10">
        <f>IF($B9=H6,1,"")</f>
        <v>1</v>
      </c>
      <c r="I10" s="10" t="str">
        <f>IF($B9=I6,1,"")</f>
        <v/>
      </c>
      <c r="J10" s="288"/>
      <c r="K10" s="288"/>
      <c r="L10" s="288"/>
      <c r="M10" s="288"/>
      <c r="N10" s="288"/>
      <c r="O10" s="288"/>
    </row>
    <row r="11" spans="2:15" ht="100.7" thickBot="1" x14ac:dyDescent="0.55000000000000004">
      <c r="B11" s="35" t="s">
        <v>500</v>
      </c>
      <c r="C11" s="28" t="s">
        <v>502</v>
      </c>
      <c r="D11" s="339" t="s">
        <v>1125</v>
      </c>
      <c r="E11" s="11"/>
      <c r="F11" s="11"/>
      <c r="G11" s="11"/>
      <c r="H11" s="11"/>
      <c r="I11" s="11"/>
      <c r="J11" s="288"/>
      <c r="K11" s="288"/>
      <c r="L11" s="288"/>
      <c r="M11" s="288"/>
      <c r="N11" s="288"/>
      <c r="O11" s="288"/>
    </row>
    <row r="12" spans="2:15" ht="14.7" hidden="1" thickTop="1" x14ac:dyDescent="0.5">
      <c r="B12" s="9"/>
      <c r="C12" s="288"/>
      <c r="E12" s="288" t="str">
        <f>IF($B11=E6,1,"")</f>
        <v/>
      </c>
      <c r="F12" s="288" t="str">
        <f>IF($B11=F6,1,"")</f>
        <v/>
      </c>
      <c r="G12" s="288" t="str">
        <f>IF($B11=G6,1,"")</f>
        <v/>
      </c>
      <c r="H12" s="288">
        <f>IF($B11=H6,1,"")</f>
        <v>1</v>
      </c>
      <c r="I12" s="288" t="str">
        <f>IF($B11=I6,1,"")</f>
        <v/>
      </c>
      <c r="J12" s="288"/>
      <c r="K12" s="288"/>
      <c r="L12" s="288"/>
      <c r="M12" s="288"/>
      <c r="N12" s="288"/>
      <c r="O12" s="288"/>
    </row>
    <row r="13" spans="2:15" ht="14.7" thickTop="1" x14ac:dyDescent="0.5">
      <c r="B13" s="288" t="s">
        <v>15</v>
      </c>
      <c r="C13" s="288"/>
      <c r="D13" s="33" t="s">
        <v>505</v>
      </c>
      <c r="E13" s="24">
        <f>SUM(E7:E12)</f>
        <v>0</v>
      </c>
      <c r="F13" s="24">
        <f>SUM(F7:F12)</f>
        <v>0</v>
      </c>
      <c r="G13" s="24">
        <f>SUM(G7:G12)</f>
        <v>1</v>
      </c>
      <c r="H13" s="24">
        <f>SUM(H7:H12)</f>
        <v>2</v>
      </c>
      <c r="I13" s="24">
        <f>SUM(I7:I12)</f>
        <v>0</v>
      </c>
      <c r="J13" s="288"/>
      <c r="K13" s="288"/>
      <c r="L13" s="288"/>
      <c r="M13" s="288"/>
      <c r="N13" s="288"/>
      <c r="O13" s="288"/>
    </row>
    <row r="15" spans="2:15" ht="14.7" thickBot="1" x14ac:dyDescent="0.55000000000000004">
      <c r="B15" s="288"/>
      <c r="C15" s="288"/>
      <c r="E15" s="288"/>
      <c r="F15" s="288"/>
      <c r="G15" s="288"/>
      <c r="H15" s="288"/>
      <c r="I15" s="288"/>
      <c r="J15" s="288"/>
      <c r="K15" s="288"/>
      <c r="L15" s="288"/>
      <c r="M15" s="288"/>
      <c r="N15" s="288"/>
      <c r="O15" s="288"/>
    </row>
    <row r="16" spans="2:15" ht="43.35" thickBot="1" x14ac:dyDescent="0.55000000000000004">
      <c r="B16" s="289" t="s">
        <v>506</v>
      </c>
      <c r="C16" s="290"/>
      <c r="D16" s="290"/>
      <c r="E16" s="290"/>
      <c r="F16" s="290"/>
      <c r="G16" s="290"/>
      <c r="H16" s="290"/>
      <c r="I16" s="290"/>
      <c r="J16" s="175" t="s">
        <v>507</v>
      </c>
      <c r="K16" s="176" t="s">
        <v>508</v>
      </c>
      <c r="L16" s="288"/>
      <c r="M16" s="288"/>
      <c r="N16" s="288"/>
      <c r="O16" s="288"/>
    </row>
    <row r="17" spans="1:11" ht="14.5" customHeight="1" x14ac:dyDescent="0.5">
      <c r="A17" s="288">
        <f>J17</f>
        <v>1</v>
      </c>
      <c r="B17" s="368" t="s">
        <v>1231</v>
      </c>
      <c r="C17" s="369"/>
      <c r="D17" s="369"/>
      <c r="E17" s="369"/>
      <c r="F17" s="369"/>
      <c r="G17" s="369"/>
      <c r="H17" s="369"/>
      <c r="I17" s="370"/>
      <c r="J17" s="10">
        <v>1</v>
      </c>
      <c r="K17" s="10"/>
    </row>
    <row r="18" spans="1:11" x14ac:dyDescent="0.5">
      <c r="A18" s="288">
        <f t="shared" ref="A18:A26" si="0">J18</f>
        <v>2</v>
      </c>
      <c r="B18" s="371" t="s">
        <v>1232</v>
      </c>
      <c r="C18" s="372"/>
      <c r="D18" s="372"/>
      <c r="E18" s="372"/>
      <c r="F18" s="372"/>
      <c r="G18" s="372"/>
      <c r="H18" s="372"/>
      <c r="I18" s="372"/>
      <c r="J18" s="10">
        <v>2</v>
      </c>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ht="14.7" thickBot="1" x14ac:dyDescent="0.55000000000000004">
      <c r="A26" s="288">
        <f t="shared" si="0"/>
        <v>0</v>
      </c>
      <c r="B26" s="374"/>
      <c r="C26" s="375"/>
      <c r="D26" s="375"/>
      <c r="E26" s="375"/>
      <c r="F26" s="375"/>
      <c r="G26" s="375"/>
      <c r="H26" s="375"/>
      <c r="I26" s="375"/>
      <c r="J26" s="10"/>
      <c r="K26" s="10"/>
    </row>
    <row r="27" spans="1:11" x14ac:dyDescent="0.5">
      <c r="A27" s="288"/>
      <c r="B27" s="288"/>
      <c r="C27" s="288"/>
      <c r="D27" s="288"/>
      <c r="E27" s="288"/>
      <c r="F27" s="288"/>
      <c r="G27" s="288"/>
      <c r="H27" s="288"/>
      <c r="I27" s="288"/>
      <c r="J27" s="288"/>
      <c r="K27" s="288"/>
    </row>
    <row r="28" spans="1:11" ht="14.7" thickBot="1" x14ac:dyDescent="0.55000000000000004">
      <c r="A28" s="288"/>
      <c r="B28" s="288"/>
      <c r="C28" s="288"/>
      <c r="D28" s="288"/>
      <c r="E28" s="288"/>
      <c r="F28" s="288"/>
      <c r="G28" s="288"/>
      <c r="H28" s="288"/>
      <c r="I28" s="288"/>
      <c r="J28" s="288"/>
      <c r="K28" s="288"/>
    </row>
    <row r="29" spans="1:11" ht="43.35" thickBot="1" x14ac:dyDescent="0.55000000000000004">
      <c r="A29" s="288"/>
      <c r="B29" s="177" t="s">
        <v>510</v>
      </c>
      <c r="C29" s="290"/>
      <c r="D29" s="290"/>
      <c r="E29" s="290"/>
      <c r="F29" s="290"/>
      <c r="G29" s="290"/>
      <c r="H29" s="290"/>
      <c r="I29" s="290"/>
      <c r="J29" s="175" t="s">
        <v>507</v>
      </c>
      <c r="K29" s="176" t="s">
        <v>508</v>
      </c>
    </row>
    <row r="30" spans="1:11" ht="14.5" customHeight="1" x14ac:dyDescent="0.5">
      <c r="A30" s="288">
        <f>J30</f>
        <v>3</v>
      </c>
      <c r="B30" s="368" t="s">
        <v>1229</v>
      </c>
      <c r="C30" s="369"/>
      <c r="D30" s="369"/>
      <c r="E30" s="369"/>
      <c r="F30" s="369"/>
      <c r="G30" s="369"/>
      <c r="H30" s="369"/>
      <c r="I30" s="370"/>
      <c r="J30" s="10">
        <v>3</v>
      </c>
      <c r="K30" s="10"/>
    </row>
    <row r="31" spans="1:11" x14ac:dyDescent="0.5">
      <c r="A31" s="288">
        <f t="shared" ref="A31:A39" si="1">J31</f>
        <v>1</v>
      </c>
      <c r="B31" s="371" t="s">
        <v>1233</v>
      </c>
      <c r="C31" s="372"/>
      <c r="D31" s="372"/>
      <c r="E31" s="372"/>
      <c r="F31" s="372"/>
      <c r="G31" s="372"/>
      <c r="H31" s="372"/>
      <c r="I31" s="372"/>
      <c r="J31" s="10">
        <v>1</v>
      </c>
      <c r="K31" s="10"/>
    </row>
    <row r="32" spans="1:11" x14ac:dyDescent="0.5">
      <c r="A32" s="288">
        <f t="shared" si="1"/>
        <v>2</v>
      </c>
      <c r="B32" s="371" t="s">
        <v>1234</v>
      </c>
      <c r="C32" s="372"/>
      <c r="D32" s="372"/>
      <c r="E32" s="372"/>
      <c r="F32" s="372"/>
      <c r="G32" s="372"/>
      <c r="H32" s="372"/>
      <c r="I32" s="372"/>
      <c r="J32" s="10">
        <v>2</v>
      </c>
      <c r="K32" s="10"/>
    </row>
    <row r="33" spans="1:11" ht="61.5" customHeight="1" x14ac:dyDescent="0.5">
      <c r="A33" s="288">
        <f t="shared" si="1"/>
        <v>4</v>
      </c>
      <c r="B33" s="371" t="s">
        <v>1235</v>
      </c>
      <c r="C33" s="372"/>
      <c r="D33" s="372"/>
      <c r="E33" s="372"/>
      <c r="F33" s="372"/>
      <c r="G33" s="372"/>
      <c r="H33" s="372"/>
      <c r="I33" s="372"/>
      <c r="J33" s="10">
        <v>4</v>
      </c>
      <c r="K33" s="10"/>
    </row>
    <row r="34" spans="1:11" ht="46.5" customHeight="1" x14ac:dyDescent="0.5">
      <c r="A34" s="288">
        <f t="shared" si="1"/>
        <v>0</v>
      </c>
      <c r="B34" s="371" t="s">
        <v>2167</v>
      </c>
      <c r="C34" s="372"/>
      <c r="D34" s="372"/>
      <c r="E34" s="372"/>
      <c r="F34" s="372"/>
      <c r="G34" s="372"/>
      <c r="H34" s="372"/>
      <c r="I34" s="372"/>
      <c r="J34" s="10"/>
      <c r="K34" s="10"/>
    </row>
    <row r="35" spans="1:11" ht="31" customHeight="1" x14ac:dyDescent="0.5">
      <c r="A35" s="288">
        <f t="shared" si="1"/>
        <v>0</v>
      </c>
      <c r="B35" s="371" t="s">
        <v>2168</v>
      </c>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0" spans="1:11" x14ac:dyDescent="0.5">
      <c r="A40" s="288"/>
      <c r="B40" s="288"/>
      <c r="C40" s="288"/>
      <c r="D40" s="288"/>
      <c r="E40" s="288"/>
      <c r="F40" s="288"/>
      <c r="G40" s="288"/>
      <c r="H40" s="288"/>
      <c r="I40" s="288"/>
      <c r="J40" s="288"/>
      <c r="K40" s="288"/>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14.5" customHeight="1" x14ac:dyDescent="0.5">
      <c r="A43" s="288">
        <f>J43</f>
        <v>2</v>
      </c>
      <c r="B43" s="368" t="s">
        <v>1236</v>
      </c>
      <c r="C43" s="369"/>
      <c r="D43" s="369"/>
      <c r="E43" s="369"/>
      <c r="F43" s="369"/>
      <c r="G43" s="369"/>
      <c r="H43" s="369"/>
      <c r="I43" s="370"/>
      <c r="J43" s="10">
        <v>2</v>
      </c>
      <c r="K43" s="10"/>
    </row>
    <row r="44" spans="1:11" ht="42.75" customHeight="1" x14ac:dyDescent="0.5">
      <c r="A44" s="288">
        <f t="shared" ref="A44:A52" si="2">J44</f>
        <v>1</v>
      </c>
      <c r="B44" s="371" t="s">
        <v>1237</v>
      </c>
      <c r="C44" s="372"/>
      <c r="D44" s="372"/>
      <c r="E44" s="372"/>
      <c r="F44" s="372"/>
      <c r="G44" s="372"/>
      <c r="H44" s="372"/>
      <c r="I44" s="372"/>
      <c r="J44" s="10">
        <v>1</v>
      </c>
      <c r="K44" s="10"/>
    </row>
    <row r="45" spans="1:11" ht="61.5" customHeight="1" x14ac:dyDescent="0.5">
      <c r="A45" s="288">
        <f t="shared" si="2"/>
        <v>0</v>
      </c>
      <c r="B45" s="371" t="s">
        <v>2173</v>
      </c>
      <c r="C45" s="372"/>
      <c r="D45" s="372"/>
      <c r="E45" s="372"/>
      <c r="F45" s="372"/>
      <c r="G45" s="372"/>
      <c r="H45" s="372"/>
      <c r="I45" s="372"/>
      <c r="J45" s="10"/>
      <c r="K45" s="10"/>
    </row>
    <row r="46" spans="1:11" ht="53" customHeight="1" x14ac:dyDescent="0.5">
      <c r="A46" s="288">
        <f t="shared" si="2"/>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385" priority="3" stopIfTrue="1">
      <formula>IF(SUM(E8:I8)=1,1,0)</formula>
    </cfRule>
  </conditionalFormatting>
  <conditionalFormatting sqref="M1">
    <cfRule type="containsText" dxfId="384" priority="1" operator="containsText" text="n/a">
      <formula>NOT(ISERROR(SEARCH("n/a",M1)))</formula>
    </cfRule>
    <cfRule type="containsText" dxfId="383" priority="2" operator="containsText" text="no">
      <formula>NOT(ISERROR(SEARCH("no",M1)))</formula>
    </cfRule>
  </conditionalFormatting>
  <dataValidations count="3">
    <dataValidation type="list" allowBlank="1" showInputMessage="1" showErrorMessage="1" sqref="B7 B11 B9" xr:uid="{00000000-0002-0000-1200-000000000000}">
      <formula1>$E$6:$J$6</formula1>
    </dataValidation>
    <dataValidation allowBlank="1" showInputMessage="1" showErrorMessage="1" prompt="Select the cell to the left to access full dropdown list" sqref="C7 C11 C9" xr:uid="{00000000-0002-0000-1200-000001000000}"/>
    <dataValidation type="list" allowBlank="1" showInputMessage="1" showErrorMessage="1" sqref="B10" xr:uid="{00000000-0002-0000-1200-000002000000}">
      <formula1>$D$6:$J$6</formula1>
    </dataValidation>
  </dataValidations>
  <hyperlinks>
    <hyperlink ref="M1" location="TOC!A1" display="Return to Table of Contents" xr:uid="{00000000-0004-0000-1200-000000000000}"/>
    <hyperlink ref="D2" location="'S3'!G18" display="'S3'!G18" xr:uid="{00000000-0004-0000-1200-000001000000}"/>
    <hyperlink ref="D7" location="'S3'!G19" display="'S3'!G19" xr:uid="{00000000-0004-0000-1200-000002000000}"/>
    <hyperlink ref="D9" location="'S3'!G60" display="'S3'!G60" xr:uid="{00000000-0004-0000-1200-000003000000}"/>
    <hyperlink ref="D11" location="'S3'!G93" display="3.2.3 States shall require instructor candidates to successfully deliver a series of practice teaching assignments during the instructor training course, including both classroom and BTW lessons. The instructor candidate must demonstrate:" xr:uid="{539348C6-45DB-4625-A83A-815572B27527}"/>
    <hyperlink ref="D1" location="'S3'!G2" display="Instructor Qualifications" xr:uid="{2294AEBA-625F-4494-967E-9462E7F7608E}"/>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3000000}">
          <x14:formula1>
            <xm:f>Assessment_DataCollection!$V$1:$V$13</xm:f>
          </x14:formula1>
          <xm:sqref>J30:K39 J43:K52 J17:K26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workbookViewId="0">
      <selection activeCell="A15" sqref="A15"/>
    </sheetView>
  </sheetViews>
  <sheetFormatPr defaultRowHeight="14.35" x14ac:dyDescent="0.5"/>
  <cols>
    <col min="1" max="1" width="44.52734375" customWidth="1"/>
    <col min="2" max="2" width="46.87890625" customWidth="1"/>
    <col min="3" max="3" width="42.52734375" customWidth="1"/>
    <col min="4" max="4" width="41.29296875" customWidth="1"/>
    <col min="5" max="5" width="17.05859375" customWidth="1"/>
  </cols>
  <sheetData>
    <row r="1" spans="1:6" x14ac:dyDescent="0.5">
      <c r="A1" s="288"/>
      <c r="B1" s="174" t="s">
        <v>81</v>
      </c>
      <c r="C1" s="288"/>
      <c r="D1" s="288"/>
      <c r="E1" s="288"/>
      <c r="F1" s="288"/>
    </row>
    <row r="2" spans="1:6" ht="15" x14ac:dyDescent="0.5">
      <c r="A2" s="307" t="s">
        <v>82</v>
      </c>
      <c r="B2" s="308" t="s">
        <v>83</v>
      </c>
      <c r="C2" s="308" t="s">
        <v>84</v>
      </c>
      <c r="D2" s="308" t="s">
        <v>85</v>
      </c>
      <c r="E2" s="309" t="s">
        <v>86</v>
      </c>
      <c r="F2" s="288"/>
    </row>
    <row r="3" spans="1:6" ht="15.7" x14ac:dyDescent="0.55000000000000004">
      <c r="A3" s="312" t="s">
        <v>87</v>
      </c>
      <c r="B3" s="306" t="s">
        <v>88</v>
      </c>
      <c r="C3" s="306" t="s">
        <v>89</v>
      </c>
      <c r="D3" s="311" t="s">
        <v>90</v>
      </c>
      <c r="E3" s="310" t="s">
        <v>91</v>
      </c>
      <c r="F3" s="288"/>
    </row>
    <row r="4" spans="1:6" ht="15.7" x14ac:dyDescent="0.55000000000000004">
      <c r="A4" s="312" t="s">
        <v>92</v>
      </c>
      <c r="B4" s="306" t="s">
        <v>93</v>
      </c>
      <c r="C4" s="306" t="s">
        <v>94</v>
      </c>
      <c r="D4" s="313" t="s">
        <v>95</v>
      </c>
      <c r="E4" s="318" t="s">
        <v>96</v>
      </c>
      <c r="F4" s="288"/>
    </row>
    <row r="5" spans="1:6" ht="15.7" x14ac:dyDescent="0.55000000000000004">
      <c r="A5" s="312" t="s">
        <v>37</v>
      </c>
      <c r="B5" s="306" t="s">
        <v>97</v>
      </c>
      <c r="C5" s="306" t="s">
        <v>98</v>
      </c>
      <c r="D5" s="311" t="s">
        <v>99</v>
      </c>
      <c r="E5" s="310"/>
      <c r="F5" s="288"/>
    </row>
    <row r="6" spans="1:6" ht="15.7" x14ac:dyDescent="0.55000000000000004">
      <c r="A6" s="312" t="s">
        <v>53</v>
      </c>
      <c r="B6" s="306" t="s">
        <v>100</v>
      </c>
      <c r="C6" s="306" t="s">
        <v>101</v>
      </c>
      <c r="D6" s="311" t="s">
        <v>102</v>
      </c>
      <c r="E6" s="310" t="s">
        <v>103</v>
      </c>
      <c r="F6" s="288"/>
    </row>
    <row r="7" spans="1:6" ht="15.7" x14ac:dyDescent="0.55000000000000004">
      <c r="A7" s="312" t="s">
        <v>104</v>
      </c>
      <c r="B7" s="306" t="s">
        <v>105</v>
      </c>
      <c r="C7" s="306" t="s">
        <v>106</v>
      </c>
      <c r="D7" s="313" t="s">
        <v>107</v>
      </c>
      <c r="E7" s="310" t="s">
        <v>108</v>
      </c>
      <c r="F7" s="288"/>
    </row>
    <row r="8" spans="1:6" ht="15.7" x14ac:dyDescent="0.55000000000000004">
      <c r="A8" s="312" t="s">
        <v>109</v>
      </c>
      <c r="B8" s="306" t="s">
        <v>110</v>
      </c>
      <c r="C8" s="306" t="s">
        <v>89</v>
      </c>
      <c r="D8" s="313" t="s">
        <v>111</v>
      </c>
      <c r="E8" s="310" t="s">
        <v>112</v>
      </c>
      <c r="F8" s="288"/>
    </row>
    <row r="9" spans="1:6" ht="15.7" x14ac:dyDescent="0.55000000000000004">
      <c r="A9" s="314" t="s">
        <v>113</v>
      </c>
      <c r="B9" s="315" t="s">
        <v>114</v>
      </c>
      <c r="C9" s="315" t="s">
        <v>115</v>
      </c>
      <c r="D9" s="316" t="s">
        <v>116</v>
      </c>
      <c r="E9" s="317" t="s">
        <v>117</v>
      </c>
      <c r="F9" s="288"/>
    </row>
    <row r="10" spans="1:6" x14ac:dyDescent="0.5">
      <c r="A10" s="288"/>
      <c r="B10" s="288"/>
      <c r="C10" s="288"/>
      <c r="D10" s="288"/>
      <c r="E10" s="288"/>
      <c r="F10" s="288"/>
    </row>
    <row r="11" spans="1:6" ht="14.7" thickBot="1" x14ac:dyDescent="0.55000000000000004">
      <c r="A11" s="288"/>
      <c r="B11" s="288"/>
      <c r="C11" s="288"/>
      <c r="D11" s="288"/>
      <c r="E11" s="288"/>
      <c r="F11" s="288"/>
    </row>
    <row r="12" spans="1:6" ht="15" x14ac:dyDescent="0.5">
      <c r="A12" s="185" t="s">
        <v>118</v>
      </c>
      <c r="B12" s="186" t="s">
        <v>119</v>
      </c>
      <c r="C12" s="187" t="s">
        <v>85</v>
      </c>
      <c r="D12" s="288"/>
      <c r="E12" s="288"/>
      <c r="F12" s="288"/>
    </row>
    <row r="13" spans="1:6" s="288" customFormat="1" ht="15" x14ac:dyDescent="0.5">
      <c r="A13" s="321"/>
      <c r="B13" s="322"/>
      <c r="C13" s="323"/>
    </row>
    <row r="14" spans="1:6" s="288" customFormat="1" ht="15" x14ac:dyDescent="0.5">
      <c r="A14" s="321"/>
      <c r="B14" s="322"/>
      <c r="C14" s="323"/>
    </row>
    <row r="15" spans="1:6" x14ac:dyDescent="0.5">
      <c r="A15" s="180" t="s">
        <v>120</v>
      </c>
      <c r="B15" s="17" t="s">
        <v>121</v>
      </c>
      <c r="C15" s="303" t="s">
        <v>122</v>
      </c>
      <c r="D15" s="288"/>
      <c r="E15" s="288"/>
      <c r="F15" s="288"/>
    </row>
    <row r="16" spans="1:6" x14ac:dyDescent="0.5">
      <c r="A16" s="180" t="s">
        <v>123</v>
      </c>
      <c r="B16" s="17" t="s">
        <v>124</v>
      </c>
      <c r="C16" s="303" t="s">
        <v>125</v>
      </c>
      <c r="D16" s="288"/>
      <c r="E16" s="288"/>
      <c r="F16" s="288"/>
    </row>
    <row r="17" spans="1:6" x14ac:dyDescent="0.5">
      <c r="A17" s="180" t="s">
        <v>120</v>
      </c>
      <c r="B17" s="304" t="s">
        <v>126</v>
      </c>
      <c r="C17" s="303" t="s">
        <v>127</v>
      </c>
      <c r="D17" s="288"/>
      <c r="E17" s="288"/>
      <c r="F17" s="288"/>
    </row>
    <row r="18" spans="1:6" x14ac:dyDescent="0.5">
      <c r="A18" s="180" t="s">
        <v>120</v>
      </c>
      <c r="B18" s="304" t="s">
        <v>128</v>
      </c>
      <c r="C18" s="303" t="s">
        <v>129</v>
      </c>
      <c r="D18" s="288"/>
      <c r="E18" s="288"/>
      <c r="F18" s="288"/>
    </row>
    <row r="19" spans="1:6" x14ac:dyDescent="0.5">
      <c r="A19" s="180" t="s">
        <v>120</v>
      </c>
      <c r="B19" s="304" t="s">
        <v>130</v>
      </c>
      <c r="C19" s="303" t="s">
        <v>131</v>
      </c>
      <c r="D19" s="288"/>
      <c r="E19" s="288"/>
      <c r="F19" s="288"/>
    </row>
    <row r="20" spans="1:6" x14ac:dyDescent="0.5">
      <c r="A20" s="180" t="s">
        <v>120</v>
      </c>
      <c r="B20" s="304" t="s">
        <v>132</v>
      </c>
      <c r="C20" s="303" t="s">
        <v>133</v>
      </c>
      <c r="D20" s="288"/>
      <c r="E20" s="288"/>
      <c r="F20" s="288"/>
    </row>
    <row r="21" spans="1:6" x14ac:dyDescent="0.5">
      <c r="A21" s="180" t="s">
        <v>123</v>
      </c>
      <c r="B21" s="304" t="s">
        <v>134</v>
      </c>
      <c r="C21" s="303" t="s">
        <v>135</v>
      </c>
      <c r="D21" s="288"/>
      <c r="E21" s="288"/>
      <c r="F21" s="288"/>
    </row>
    <row r="22" spans="1:6" x14ac:dyDescent="0.5">
      <c r="A22" s="180"/>
      <c r="B22" s="17"/>
      <c r="C22" s="181"/>
      <c r="D22" s="288"/>
      <c r="E22" s="288"/>
      <c r="F22" s="288"/>
    </row>
    <row r="23" spans="1:6" x14ac:dyDescent="0.5">
      <c r="A23" s="180"/>
      <c r="B23" s="17"/>
      <c r="C23" s="181"/>
      <c r="D23" s="288"/>
      <c r="E23" s="288"/>
      <c r="F23" s="288"/>
    </row>
    <row r="24" spans="1:6" x14ac:dyDescent="0.5">
      <c r="A24" s="180"/>
      <c r="B24" s="17"/>
      <c r="C24" s="181"/>
      <c r="D24" s="288"/>
      <c r="E24" s="288"/>
      <c r="F24" s="288"/>
    </row>
    <row r="25" spans="1:6" x14ac:dyDescent="0.5">
      <c r="A25" s="180"/>
      <c r="B25" s="17"/>
      <c r="C25" s="181"/>
      <c r="D25" s="288"/>
      <c r="E25" s="288"/>
      <c r="F25" s="288"/>
    </row>
    <row r="26" spans="1:6" ht="14.7" thickBot="1" x14ac:dyDescent="0.55000000000000004">
      <c r="A26" s="182"/>
      <c r="B26" s="183"/>
      <c r="C26" s="184"/>
      <c r="D26" s="288"/>
      <c r="E26" s="288"/>
      <c r="F26" s="288"/>
    </row>
  </sheetData>
  <hyperlinks>
    <hyperlink ref="B1" location="TOC!A1" display="Return to Table of Contents" xr:uid="{00000000-0004-0000-0200-000000000000}"/>
    <hyperlink ref="C15" r:id="rId1" xr:uid="{B346BA74-1335-46FD-AD46-2A2FDE4D4FCA}"/>
    <hyperlink ref="C16" r:id="rId2" xr:uid="{19C4451C-DFD7-4ADC-8FB0-F6D11B8B78B9}"/>
    <hyperlink ref="C17" r:id="rId3" xr:uid="{D6E6DA48-689B-4E7E-BC3D-1C5DA8199C3E}"/>
    <hyperlink ref="C18" r:id="rId4" xr:uid="{A1389836-71DD-47BF-B1F0-DB5C32B898F2}"/>
    <hyperlink ref="C19" r:id="rId5" xr:uid="{B55C75AF-7A3F-4FAD-8ABC-D576DD0237B4}"/>
    <hyperlink ref="C20" r:id="rId6" xr:uid="{75C3FE2B-5DC7-4320-A83B-304FEE84960C}"/>
    <hyperlink ref="C21" r:id="rId7" xr:uid="{8261D574-48C5-441E-8A2B-0020C7C398C0}"/>
    <hyperlink ref="D7" r:id="rId8" xr:uid="{95EE414E-A531-4828-92EB-9147B46770BC}"/>
    <hyperlink ref="D8" r:id="rId9" xr:uid="{0467F318-20C4-4553-9B47-08895AB81479}"/>
    <hyperlink ref="D9" r:id="rId10" xr:uid="{13995840-252B-4C74-8B87-0874B78AA6A4}"/>
    <hyperlink ref="D4" r:id="rId11" xr:uid="{1EFEECDB-8350-4EBB-B1A7-80A7B16F1BC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M52"/>
  <sheetViews>
    <sheetView topLeftCell="B34" workbookViewId="0">
      <selection activeCell="B45" sqref="B45:I45"/>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3" x14ac:dyDescent="0.5">
      <c r="B1" s="24" t="str">
        <f>Assessment_DataCollection!A1</f>
        <v>SECTION</v>
      </c>
      <c r="C1" s="288"/>
      <c r="D1" s="340" t="s">
        <v>911</v>
      </c>
      <c r="E1" s="288"/>
      <c r="F1" s="288"/>
      <c r="G1" s="288"/>
      <c r="H1" s="288"/>
      <c r="I1" s="288"/>
      <c r="J1" s="288"/>
      <c r="K1" s="288"/>
      <c r="L1" s="288"/>
      <c r="M1" s="97" t="s">
        <v>81</v>
      </c>
    </row>
    <row r="2" spans="2:13" x14ac:dyDescent="0.5">
      <c r="B2" s="24" t="s">
        <v>493</v>
      </c>
      <c r="C2" s="36">
        <f>Assessment_DataCollection!A489</f>
        <v>3.3</v>
      </c>
      <c r="D2" s="66" t="str">
        <f>Assessment_DataCollection!B489</f>
        <v>Student Teaching/Practicum</v>
      </c>
      <c r="E2" s="288"/>
      <c r="F2" s="288"/>
      <c r="G2" s="288"/>
      <c r="H2" s="288"/>
      <c r="I2" s="288"/>
      <c r="J2" s="288"/>
      <c r="K2" s="288"/>
      <c r="L2" s="288"/>
      <c r="M2" s="288"/>
    </row>
    <row r="6" spans="2:13" ht="86.7" thickBot="1" x14ac:dyDescent="0.55000000000000004">
      <c r="B6" s="26" t="s">
        <v>495</v>
      </c>
      <c r="C6" s="26"/>
      <c r="D6" s="50" t="s">
        <v>496</v>
      </c>
      <c r="E6" s="47" t="s">
        <v>497</v>
      </c>
      <c r="F6" s="47" t="s">
        <v>498</v>
      </c>
      <c r="G6" s="47" t="s">
        <v>499</v>
      </c>
      <c r="H6" s="47" t="s">
        <v>500</v>
      </c>
      <c r="I6" s="48" t="s">
        <v>501</v>
      </c>
      <c r="J6" s="288"/>
      <c r="K6" s="288"/>
      <c r="L6" s="288"/>
      <c r="M6" s="288"/>
    </row>
    <row r="7" spans="2:13" ht="129.69999999999999" thickTop="1" thickBot="1" x14ac:dyDescent="0.55000000000000004">
      <c r="B7" s="51" t="s">
        <v>498</v>
      </c>
      <c r="C7" s="52" t="s">
        <v>502</v>
      </c>
      <c r="D7" s="76"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E7" s="53"/>
      <c r="F7" s="53"/>
      <c r="G7" s="53"/>
      <c r="H7" s="53"/>
      <c r="I7" s="53"/>
      <c r="J7" s="288"/>
      <c r="K7" s="288"/>
      <c r="L7" s="288"/>
      <c r="M7" s="288"/>
    </row>
    <row r="8" spans="2:13" ht="14.7" hidden="1" thickTop="1" x14ac:dyDescent="0.5">
      <c r="B8" s="9"/>
      <c r="C8" s="288"/>
      <c r="E8" s="288" t="str">
        <f>IF($B7=E6,1,"")</f>
        <v/>
      </c>
      <c r="F8" s="288">
        <f>IF($B7=F6,1,"")</f>
        <v>1</v>
      </c>
      <c r="G8" s="288" t="str">
        <f>IF($B7=G6,1,"")</f>
        <v/>
      </c>
      <c r="H8" s="288" t="str">
        <f>IF($B7=H6,1,"")</f>
        <v/>
      </c>
      <c r="I8" s="288" t="str">
        <f>IF($B7=I6,1,"")</f>
        <v/>
      </c>
      <c r="J8" s="288"/>
      <c r="K8" s="288"/>
      <c r="L8" s="288"/>
      <c r="M8" s="288"/>
    </row>
    <row r="9" spans="2:13" ht="14.7" thickTop="1" x14ac:dyDescent="0.5">
      <c r="B9" s="288" t="s">
        <v>15</v>
      </c>
      <c r="C9" s="288"/>
      <c r="D9" s="33" t="s">
        <v>505</v>
      </c>
      <c r="E9" s="24">
        <f>SUM(E7:E8)</f>
        <v>0</v>
      </c>
      <c r="F9" s="24">
        <f>SUM(F7:F8)</f>
        <v>1</v>
      </c>
      <c r="G9" s="24">
        <f>SUM(G7:G8)</f>
        <v>0</v>
      </c>
      <c r="H9" s="24">
        <f>SUM(H7:H8)</f>
        <v>0</v>
      </c>
      <c r="I9" s="24">
        <f>SUM(I7:I8)</f>
        <v>0</v>
      </c>
      <c r="J9" s="288"/>
      <c r="K9" s="288"/>
      <c r="L9" s="288"/>
      <c r="M9" s="288"/>
    </row>
    <row r="15" spans="2:13" ht="14.7" thickBot="1" x14ac:dyDescent="0.55000000000000004">
      <c r="B15" s="288"/>
      <c r="C15" s="288"/>
      <c r="E15" s="288"/>
      <c r="F15" s="288"/>
      <c r="G15" s="288"/>
      <c r="H15" s="288"/>
      <c r="I15" s="288"/>
      <c r="J15" s="288"/>
      <c r="K15" s="288"/>
      <c r="L15" s="288"/>
      <c r="M15" s="288"/>
    </row>
    <row r="16" spans="2:13" ht="43.35" thickBot="1" x14ac:dyDescent="0.55000000000000004">
      <c r="B16" s="289" t="s">
        <v>506</v>
      </c>
      <c r="C16" s="290"/>
      <c r="D16" s="290"/>
      <c r="E16" s="290"/>
      <c r="F16" s="290"/>
      <c r="G16" s="290"/>
      <c r="H16" s="290"/>
      <c r="I16" s="290"/>
      <c r="J16" s="175" t="s">
        <v>507</v>
      </c>
      <c r="K16" s="176" t="s">
        <v>508</v>
      </c>
      <c r="L16" s="288"/>
      <c r="M16" s="288"/>
    </row>
    <row r="17" spans="1:11" ht="14.5" customHeight="1" x14ac:dyDescent="0.5">
      <c r="A17" s="288">
        <f>J17</f>
        <v>0</v>
      </c>
      <c r="B17" s="368"/>
      <c r="C17" s="369"/>
      <c r="D17" s="369"/>
      <c r="E17" s="369"/>
      <c r="F17" s="369"/>
      <c r="G17" s="369"/>
      <c r="H17" s="369"/>
      <c r="I17" s="370"/>
      <c r="J17" s="10"/>
      <c r="K17" s="10"/>
    </row>
    <row r="18" spans="1:11" x14ac:dyDescent="0.5">
      <c r="A18" s="288">
        <f t="shared" ref="A18:A26" si="0">J18</f>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ht="14.7" thickBot="1" x14ac:dyDescent="0.55000000000000004">
      <c r="A26" s="288">
        <f t="shared" si="0"/>
        <v>0</v>
      </c>
      <c r="B26" s="374"/>
      <c r="C26" s="375"/>
      <c r="D26" s="375"/>
      <c r="E26" s="375"/>
      <c r="F26" s="375"/>
      <c r="G26" s="375"/>
      <c r="H26" s="375"/>
      <c r="I26" s="375"/>
      <c r="J26" s="10"/>
      <c r="K26" s="10"/>
    </row>
    <row r="27" spans="1:11" x14ac:dyDescent="0.5">
      <c r="A27" s="288"/>
      <c r="B27" s="288"/>
      <c r="C27" s="288"/>
      <c r="D27" s="288"/>
      <c r="E27" s="288"/>
      <c r="F27" s="288"/>
      <c r="G27" s="288"/>
      <c r="H27" s="288"/>
      <c r="I27" s="288"/>
      <c r="J27" s="288"/>
      <c r="K27" s="288"/>
    </row>
    <row r="28" spans="1:11" ht="14.7" thickBot="1" x14ac:dyDescent="0.55000000000000004">
      <c r="A28" s="288"/>
      <c r="B28" s="288"/>
      <c r="C28" s="288"/>
      <c r="D28" s="288"/>
      <c r="E28" s="288"/>
      <c r="F28" s="288"/>
      <c r="G28" s="288"/>
      <c r="H28" s="288"/>
      <c r="I28" s="288"/>
      <c r="J28" s="288"/>
      <c r="K28" s="288"/>
    </row>
    <row r="29" spans="1:11" ht="43.35" thickBot="1" x14ac:dyDescent="0.55000000000000004">
      <c r="A29" s="288"/>
      <c r="B29" s="177" t="s">
        <v>510</v>
      </c>
      <c r="C29" s="290"/>
      <c r="D29" s="290"/>
      <c r="E29" s="290"/>
      <c r="F29" s="290"/>
      <c r="G29" s="290"/>
      <c r="H29" s="290"/>
      <c r="I29" s="290"/>
      <c r="J29" s="175" t="s">
        <v>507</v>
      </c>
      <c r="K29" s="176" t="s">
        <v>508</v>
      </c>
    </row>
    <row r="30" spans="1:11" ht="14.5" customHeight="1" x14ac:dyDescent="0.5">
      <c r="A30" s="288">
        <f>J30</f>
        <v>1</v>
      </c>
      <c r="B30" s="368" t="s">
        <v>1238</v>
      </c>
      <c r="C30" s="369"/>
      <c r="D30" s="369"/>
      <c r="E30" s="369"/>
      <c r="F30" s="369"/>
      <c r="G30" s="369"/>
      <c r="H30" s="369"/>
      <c r="I30" s="370"/>
      <c r="J30" s="10">
        <v>1</v>
      </c>
      <c r="K30" s="10"/>
    </row>
    <row r="31" spans="1:11" x14ac:dyDescent="0.5">
      <c r="A31" s="288">
        <f t="shared" ref="A31:A39" si="1">J31</f>
        <v>0</v>
      </c>
      <c r="B31" s="371"/>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0" spans="1:11" x14ac:dyDescent="0.5">
      <c r="A40" s="288"/>
      <c r="B40" s="288"/>
      <c r="C40" s="288"/>
      <c r="D40" s="288"/>
      <c r="E40" s="288"/>
      <c r="F40" s="288"/>
      <c r="G40" s="288"/>
      <c r="H40" s="288"/>
      <c r="I40" s="288"/>
      <c r="J40" s="288"/>
      <c r="K40" s="288"/>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107.25" customHeight="1" x14ac:dyDescent="0.5">
      <c r="A43" s="288">
        <f>J43</f>
        <v>1</v>
      </c>
      <c r="B43" s="368" t="s">
        <v>1239</v>
      </c>
      <c r="C43" s="369"/>
      <c r="D43" s="369"/>
      <c r="E43" s="369"/>
      <c r="F43" s="369"/>
      <c r="G43" s="369"/>
      <c r="H43" s="369"/>
      <c r="I43" s="370"/>
      <c r="J43" s="10">
        <v>1</v>
      </c>
      <c r="K43" s="10"/>
    </row>
    <row r="44" spans="1:11" ht="47.5" customHeight="1" x14ac:dyDescent="0.5">
      <c r="A44" s="288">
        <f t="shared" ref="A44:A52" si="2">J44</f>
        <v>0</v>
      </c>
      <c r="B44" s="371" t="s">
        <v>2173</v>
      </c>
      <c r="C44" s="372"/>
      <c r="D44" s="372"/>
      <c r="E44" s="372"/>
      <c r="F44" s="372"/>
      <c r="G44" s="372"/>
      <c r="H44" s="372"/>
      <c r="I44" s="372"/>
      <c r="J44" s="10"/>
      <c r="K44" s="10"/>
    </row>
    <row r="45" spans="1:11" ht="47" customHeight="1" x14ac:dyDescent="0.5">
      <c r="A45" s="288">
        <f t="shared" si="2"/>
        <v>0</v>
      </c>
      <c r="B45" s="371" t="s">
        <v>2174</v>
      </c>
      <c r="C45" s="372"/>
      <c r="D45" s="372"/>
      <c r="E45" s="372"/>
      <c r="F45" s="372"/>
      <c r="G45" s="372"/>
      <c r="H45" s="372"/>
      <c r="I45" s="372"/>
      <c r="J45" s="10"/>
      <c r="K45" s="10"/>
    </row>
    <row r="46" spans="1:11" x14ac:dyDescent="0.5">
      <c r="A46" s="288">
        <f t="shared" si="2"/>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cfRule type="expression" dxfId="382" priority="3" stopIfTrue="1">
      <formula>IF(SUM(E8:I8)=1,1,0)</formula>
    </cfRule>
  </conditionalFormatting>
  <conditionalFormatting sqref="M1">
    <cfRule type="containsText" dxfId="381" priority="1" operator="containsText" text="n/a">
      <formula>NOT(ISERROR(SEARCH("n/a",M1)))</formula>
    </cfRule>
    <cfRule type="containsText" dxfId="380" priority="2" operator="containsText" text="no">
      <formula>NOT(ISERROR(SEARCH("no",M1)))</formula>
    </cfRule>
  </conditionalFormatting>
  <dataValidations count="2">
    <dataValidation type="list" allowBlank="1" showInputMessage="1" showErrorMessage="1" sqref="B7" xr:uid="{00000000-0002-0000-1300-000000000000}">
      <formula1>$E$6:$J$6</formula1>
    </dataValidation>
    <dataValidation allowBlank="1" showInputMessage="1" showErrorMessage="1" prompt="Select the cell to the left to access full dropdown list" sqref="C7" xr:uid="{00000000-0002-0000-1300-000001000000}"/>
  </dataValidations>
  <hyperlinks>
    <hyperlink ref="M1" location="TOC!A1" display="Return to Table of Contents" xr:uid="{00000000-0004-0000-1300-000000000000}"/>
    <hyperlink ref="D2" location="'S3'!G106" display="'S3'!G106" xr:uid="{00000000-0004-0000-1300-000001000000}"/>
    <hyperlink ref="D7" location="'S3'!G107" display="'S3'!G107" xr:uid="{00000000-0004-0000-1300-000002000000}"/>
    <hyperlink ref="D1" location="'S3'!G2" display="Instructor Qualifications" xr:uid="{BCCA9D91-0D33-4F1D-9CC7-FDC05C6A1C1B}"/>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2000000}">
          <x14:formula1>
            <xm:f>Assessment_DataCollection!$V$1:$V$13</xm:f>
          </x14:formula1>
          <xm:sqref>J30:K39 J43:K52 J17:K26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M52"/>
  <sheetViews>
    <sheetView topLeftCell="B33" workbookViewId="0">
      <selection activeCell="B47" sqref="A47:XFD47"/>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3" x14ac:dyDescent="0.5">
      <c r="B1" s="24" t="str">
        <f>Assessment_DataCollection!A1</f>
        <v>SECTION</v>
      </c>
      <c r="C1" s="288"/>
      <c r="D1" s="340" t="s">
        <v>911</v>
      </c>
      <c r="E1" s="288"/>
      <c r="F1" s="288"/>
      <c r="G1" s="288"/>
      <c r="H1" s="288"/>
      <c r="I1" s="288"/>
      <c r="J1" s="288"/>
      <c r="K1" s="288"/>
      <c r="L1" s="288"/>
      <c r="M1" s="97" t="s">
        <v>81</v>
      </c>
    </row>
    <row r="2" spans="2:13" x14ac:dyDescent="0.5">
      <c r="B2" s="24" t="s">
        <v>493</v>
      </c>
      <c r="C2" s="36">
        <f>Assessment_DataCollection!A492</f>
        <v>3.4</v>
      </c>
      <c r="D2" s="66" t="str">
        <f>Assessment_DataCollection!B492</f>
        <v>Exit Assessment</v>
      </c>
      <c r="E2" s="288"/>
      <c r="F2" s="288"/>
      <c r="G2" s="288"/>
      <c r="H2" s="288"/>
      <c r="I2" s="288"/>
      <c r="J2" s="288"/>
      <c r="K2" s="288"/>
      <c r="L2" s="288"/>
      <c r="M2" s="288"/>
    </row>
    <row r="6" spans="2:13" ht="86.7" thickBot="1" x14ac:dyDescent="0.55000000000000004">
      <c r="B6" s="26" t="s">
        <v>495</v>
      </c>
      <c r="C6" s="26"/>
      <c r="D6" s="50" t="s">
        <v>496</v>
      </c>
      <c r="E6" s="47" t="s">
        <v>497</v>
      </c>
      <c r="F6" s="47" t="s">
        <v>498</v>
      </c>
      <c r="G6" s="47" t="s">
        <v>499</v>
      </c>
      <c r="H6" s="47" t="s">
        <v>500</v>
      </c>
      <c r="I6" s="48" t="s">
        <v>501</v>
      </c>
      <c r="J6" s="288"/>
      <c r="K6" s="288"/>
      <c r="L6" s="288"/>
      <c r="M6" s="288"/>
    </row>
    <row r="7" spans="2:13" ht="129.69999999999999" thickTop="1" thickBot="1" x14ac:dyDescent="0.55000000000000004">
      <c r="B7" s="51" t="s">
        <v>499</v>
      </c>
      <c r="C7" s="52" t="s">
        <v>502</v>
      </c>
      <c r="D7" s="76"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E7" s="53"/>
      <c r="F7" s="53"/>
      <c r="G7" s="53"/>
      <c r="H7" s="53"/>
      <c r="I7" s="53"/>
      <c r="J7" s="288"/>
      <c r="K7" s="288"/>
      <c r="L7" s="288"/>
      <c r="M7" s="288"/>
    </row>
    <row r="8" spans="2:13" ht="14.7" hidden="1" thickTop="1" x14ac:dyDescent="0.5">
      <c r="B8" s="9"/>
      <c r="C8" s="288"/>
      <c r="E8" s="288" t="str">
        <f>IF($B7=E6,1,"")</f>
        <v/>
      </c>
      <c r="F8" s="288" t="str">
        <f>IF($B7=F6,1,"")</f>
        <v/>
      </c>
      <c r="G8" s="288">
        <f>IF($B7=G6,1,"")</f>
        <v>1</v>
      </c>
      <c r="H8" s="288" t="str">
        <f>IF($B7=H6,1,"")</f>
        <v/>
      </c>
      <c r="I8" s="288" t="str">
        <f>IF($B7=I6,1,"")</f>
        <v/>
      </c>
      <c r="J8" s="288"/>
      <c r="K8" s="288"/>
      <c r="L8" s="288"/>
      <c r="M8" s="288"/>
    </row>
    <row r="9" spans="2:13" ht="14.7" thickTop="1" x14ac:dyDescent="0.5">
      <c r="B9" s="288" t="s">
        <v>15</v>
      </c>
      <c r="C9" s="288"/>
      <c r="D9" s="33" t="s">
        <v>505</v>
      </c>
      <c r="E9" s="24">
        <f>SUM(E7:E8)</f>
        <v>0</v>
      </c>
      <c r="F9" s="24">
        <f>SUM(F7:F8)</f>
        <v>0</v>
      </c>
      <c r="G9" s="24">
        <f>SUM(G7:G8)</f>
        <v>1</v>
      </c>
      <c r="H9" s="24">
        <f>SUM(H7:H8)</f>
        <v>0</v>
      </c>
      <c r="I9" s="24">
        <f>SUM(I7:I8)</f>
        <v>0</v>
      </c>
      <c r="J9" s="288"/>
      <c r="K9" s="288"/>
      <c r="L9" s="288"/>
      <c r="M9" s="288"/>
    </row>
    <row r="10" spans="2:13" x14ac:dyDescent="0.5">
      <c r="B10" s="288"/>
      <c r="C10" s="288"/>
      <c r="D10" s="33"/>
      <c r="E10" s="24"/>
      <c r="F10" s="24"/>
      <c r="G10" s="24"/>
      <c r="H10" s="24"/>
      <c r="I10" s="24"/>
      <c r="J10" s="288"/>
      <c r="K10" s="288"/>
      <c r="L10" s="288"/>
      <c r="M10" s="288"/>
    </row>
    <row r="11" spans="2:13" x14ac:dyDescent="0.5">
      <c r="B11" s="288"/>
      <c r="C11" s="288"/>
      <c r="D11" s="33"/>
      <c r="E11" s="24"/>
      <c r="F11" s="24"/>
      <c r="G11" s="24"/>
      <c r="H11" s="24"/>
      <c r="I11" s="24"/>
      <c r="J11" s="288"/>
      <c r="K11" s="288"/>
      <c r="L11" s="288"/>
      <c r="M11" s="288"/>
    </row>
    <row r="12" spans="2:13" x14ac:dyDescent="0.5">
      <c r="B12" s="288"/>
      <c r="C12" s="288"/>
      <c r="D12" s="33"/>
      <c r="E12" s="24"/>
      <c r="F12" s="24"/>
      <c r="G12" s="24"/>
      <c r="H12" s="24"/>
      <c r="I12" s="24"/>
      <c r="J12" s="288"/>
      <c r="K12" s="288"/>
      <c r="L12" s="288"/>
      <c r="M12" s="288"/>
    </row>
    <row r="13" spans="2:13" x14ac:dyDescent="0.5">
      <c r="B13" s="288"/>
      <c r="C13" s="288"/>
      <c r="D13" s="33"/>
      <c r="E13" s="24"/>
      <c r="F13" s="24"/>
      <c r="G13" s="24"/>
      <c r="H13" s="24"/>
      <c r="I13" s="24"/>
      <c r="J13" s="288"/>
      <c r="K13" s="288"/>
      <c r="L13" s="288"/>
      <c r="M13" s="288"/>
    </row>
    <row r="15" spans="2:13" ht="14.7" thickBot="1" x14ac:dyDescent="0.55000000000000004">
      <c r="B15" s="288"/>
      <c r="C15" s="288"/>
      <c r="E15" s="288"/>
      <c r="F15" s="288"/>
      <c r="G15" s="288"/>
      <c r="H15" s="288"/>
      <c r="I15" s="288"/>
      <c r="J15" s="288"/>
      <c r="K15" s="288"/>
      <c r="L15" s="288"/>
      <c r="M15" s="288"/>
    </row>
    <row r="16" spans="2:13" ht="43.35" thickBot="1" x14ac:dyDescent="0.55000000000000004">
      <c r="B16" s="289" t="s">
        <v>506</v>
      </c>
      <c r="C16" s="290"/>
      <c r="D16" s="290"/>
      <c r="E16" s="290"/>
      <c r="F16" s="290"/>
      <c r="G16" s="290"/>
      <c r="H16" s="290"/>
      <c r="I16" s="290"/>
      <c r="J16" s="175" t="s">
        <v>507</v>
      </c>
      <c r="K16" s="176" t="s">
        <v>508</v>
      </c>
      <c r="L16" s="288"/>
      <c r="M16" s="288"/>
    </row>
    <row r="17" spans="1:11" ht="14.5" customHeight="1" x14ac:dyDescent="0.5">
      <c r="A17" s="288">
        <f>J17</f>
        <v>1</v>
      </c>
      <c r="B17" s="368" t="s">
        <v>1240</v>
      </c>
      <c r="C17" s="369"/>
      <c r="D17" s="369"/>
      <c r="E17" s="369"/>
      <c r="F17" s="369"/>
      <c r="G17" s="369"/>
      <c r="H17" s="369"/>
      <c r="I17" s="370"/>
      <c r="J17" s="10">
        <v>1</v>
      </c>
      <c r="K17" s="10"/>
    </row>
    <row r="18" spans="1:11" x14ac:dyDescent="0.5">
      <c r="A18" s="288">
        <f t="shared" ref="A18:A26" si="0">J18</f>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ht="14.7" thickBot="1" x14ac:dyDescent="0.55000000000000004">
      <c r="A26" s="288">
        <f t="shared" si="0"/>
        <v>0</v>
      </c>
      <c r="B26" s="374"/>
      <c r="C26" s="375"/>
      <c r="D26" s="375"/>
      <c r="E26" s="375"/>
      <c r="F26" s="375"/>
      <c r="G26" s="375"/>
      <c r="H26" s="375"/>
      <c r="I26" s="375"/>
      <c r="J26" s="10"/>
      <c r="K26" s="10"/>
    </row>
    <row r="27" spans="1:11" x14ac:dyDescent="0.5">
      <c r="A27" s="288"/>
      <c r="B27" s="288"/>
      <c r="C27" s="288"/>
      <c r="D27" s="288"/>
      <c r="E27" s="288"/>
      <c r="F27" s="288"/>
      <c r="G27" s="288"/>
      <c r="H27" s="288"/>
      <c r="I27" s="288"/>
      <c r="J27" s="288"/>
      <c r="K27" s="288"/>
    </row>
    <row r="28" spans="1:11" ht="14.7" thickBot="1" x14ac:dyDescent="0.55000000000000004">
      <c r="A28" s="288"/>
      <c r="B28" s="288"/>
      <c r="C28" s="288"/>
      <c r="D28" s="288"/>
      <c r="E28" s="288"/>
      <c r="F28" s="288"/>
      <c r="G28" s="288"/>
      <c r="H28" s="288"/>
      <c r="I28" s="288"/>
      <c r="J28" s="288"/>
      <c r="K28" s="288"/>
    </row>
    <row r="29" spans="1:11" ht="43.35" thickBot="1" x14ac:dyDescent="0.55000000000000004">
      <c r="A29" s="288"/>
      <c r="B29" s="177" t="s">
        <v>510</v>
      </c>
      <c r="C29" s="290"/>
      <c r="D29" s="290"/>
      <c r="E29" s="290"/>
      <c r="F29" s="290"/>
      <c r="G29" s="290"/>
      <c r="H29" s="290"/>
      <c r="I29" s="290"/>
      <c r="J29" s="175" t="s">
        <v>507</v>
      </c>
      <c r="K29" s="176" t="s">
        <v>508</v>
      </c>
    </row>
    <row r="30" spans="1:11" ht="14.5" customHeight="1" x14ac:dyDescent="0.5">
      <c r="A30" s="288">
        <f>J30</f>
        <v>1</v>
      </c>
      <c r="B30" s="368" t="s">
        <v>1241</v>
      </c>
      <c r="C30" s="369"/>
      <c r="D30" s="369"/>
      <c r="E30" s="369"/>
      <c r="F30" s="369"/>
      <c r="G30" s="369"/>
      <c r="H30" s="369"/>
      <c r="I30" s="370"/>
      <c r="J30" s="10">
        <v>1</v>
      </c>
      <c r="K30" s="10"/>
    </row>
    <row r="31" spans="1:11" ht="35" customHeight="1" x14ac:dyDescent="0.5">
      <c r="A31" s="288">
        <f t="shared" ref="A31:A39" si="1">J31</f>
        <v>0</v>
      </c>
      <c r="B31" s="371" t="s">
        <v>2166</v>
      </c>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0" spans="1:11" x14ac:dyDescent="0.5">
      <c r="A40" s="288"/>
      <c r="B40" s="288"/>
      <c r="C40" s="288"/>
      <c r="D40" s="288"/>
      <c r="E40" s="288"/>
      <c r="F40" s="288"/>
      <c r="G40" s="288"/>
      <c r="H40" s="288"/>
      <c r="I40" s="288"/>
      <c r="J40" s="288"/>
      <c r="K40" s="288"/>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14.5" customHeight="1" x14ac:dyDescent="0.5">
      <c r="A43" s="288">
        <f>J43</f>
        <v>1</v>
      </c>
      <c r="B43" s="368" t="s">
        <v>1242</v>
      </c>
      <c r="C43" s="369"/>
      <c r="D43" s="369"/>
      <c r="E43" s="369"/>
      <c r="F43" s="369"/>
      <c r="G43" s="369"/>
      <c r="H43" s="369"/>
      <c r="I43" s="370"/>
      <c r="J43" s="10">
        <v>1</v>
      </c>
      <c r="K43" s="10"/>
    </row>
    <row r="44" spans="1:11" x14ac:dyDescent="0.5">
      <c r="A44" s="288">
        <f t="shared" ref="A44:A52" si="2">J44</f>
        <v>3</v>
      </c>
      <c r="B44" s="371" t="s">
        <v>1243</v>
      </c>
      <c r="C44" s="372"/>
      <c r="D44" s="372"/>
      <c r="E44" s="372"/>
      <c r="F44" s="372"/>
      <c r="G44" s="372"/>
      <c r="H44" s="372"/>
      <c r="I44" s="372"/>
      <c r="J44" s="10">
        <v>3</v>
      </c>
      <c r="K44" s="10"/>
    </row>
    <row r="45" spans="1:11" x14ac:dyDescent="0.5">
      <c r="A45" s="288">
        <f t="shared" si="2"/>
        <v>2</v>
      </c>
      <c r="B45" s="371" t="s">
        <v>1244</v>
      </c>
      <c r="C45" s="372"/>
      <c r="D45" s="372"/>
      <c r="E45" s="372"/>
      <c r="F45" s="372"/>
      <c r="G45" s="372"/>
      <c r="H45" s="372"/>
      <c r="I45" s="372"/>
      <c r="J45" s="10">
        <v>2</v>
      </c>
      <c r="K45" s="10"/>
    </row>
    <row r="46" spans="1:11" ht="37" customHeight="1" x14ac:dyDescent="0.5">
      <c r="A46" s="288">
        <f t="shared" si="2"/>
        <v>4</v>
      </c>
      <c r="B46" s="371" t="s">
        <v>1245</v>
      </c>
      <c r="C46" s="372"/>
      <c r="D46" s="372"/>
      <c r="E46" s="372"/>
      <c r="F46" s="372"/>
      <c r="G46" s="372"/>
      <c r="H46" s="372"/>
      <c r="I46" s="372"/>
      <c r="J46" s="10">
        <v>4</v>
      </c>
      <c r="K46" s="10"/>
    </row>
    <row r="47" spans="1:11" ht="64.5" customHeight="1" x14ac:dyDescent="0.5">
      <c r="A47" s="288">
        <f t="shared" si="2"/>
        <v>0</v>
      </c>
      <c r="B47" s="371" t="s">
        <v>2175</v>
      </c>
      <c r="C47" s="372"/>
      <c r="D47" s="372"/>
      <c r="E47" s="372"/>
      <c r="F47" s="372"/>
      <c r="G47" s="372"/>
      <c r="H47" s="372"/>
      <c r="I47" s="372"/>
      <c r="J47" s="10"/>
      <c r="K47" s="10"/>
    </row>
    <row r="48" spans="1:11" ht="26" customHeight="1" x14ac:dyDescent="0.5">
      <c r="A48" s="288">
        <f t="shared" si="2"/>
        <v>0</v>
      </c>
      <c r="B48" s="371" t="s">
        <v>2176</v>
      </c>
      <c r="C48" s="372"/>
      <c r="D48" s="372"/>
      <c r="E48" s="372"/>
      <c r="F48" s="372"/>
      <c r="G48" s="372"/>
      <c r="H48" s="372"/>
      <c r="I48" s="372"/>
      <c r="J48" s="10"/>
      <c r="K48" s="10"/>
    </row>
    <row r="49" spans="1:11" ht="33" customHeight="1" x14ac:dyDescent="0.5">
      <c r="A49" s="288">
        <f t="shared" si="2"/>
        <v>0</v>
      </c>
      <c r="B49" s="371" t="s">
        <v>2177</v>
      </c>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cfRule type="expression" dxfId="379" priority="3" stopIfTrue="1">
      <formula>IF(SUM(E8:I8)=1,1,0)</formula>
    </cfRule>
  </conditionalFormatting>
  <conditionalFormatting sqref="M1">
    <cfRule type="containsText" dxfId="378" priority="1" operator="containsText" text="n/a">
      <formula>NOT(ISERROR(SEARCH("n/a",M1)))</formula>
    </cfRule>
    <cfRule type="containsText" dxfId="377" priority="2" operator="containsText" text="no">
      <formula>NOT(ISERROR(SEARCH("no",M1)))</formula>
    </cfRule>
  </conditionalFormatting>
  <conditionalFormatting sqref="E13:I13">
    <cfRule type="expression" dxfId="376" priority="127" stopIfTrue="1">
      <formula>IF(SUM(E15:I15)=1,1,0)</formula>
    </cfRule>
  </conditionalFormatting>
  <conditionalFormatting sqref="E9:I12">
    <cfRule type="expression" dxfId="375" priority="128" stopIfTrue="1">
      <formula>IF(SUM(E14:I14)=1,1,0)</formula>
    </cfRule>
  </conditionalFormatting>
  <dataValidations count="2">
    <dataValidation allowBlank="1" showInputMessage="1" showErrorMessage="1" prompt="Select the cell to the left to access full dropdown list" sqref="C7" xr:uid="{00000000-0002-0000-1400-000000000000}"/>
    <dataValidation type="list" allowBlank="1" showInputMessage="1" showErrorMessage="1" sqref="B7" xr:uid="{00000000-0002-0000-1400-000001000000}">
      <formula1>$E$6:$J$6</formula1>
    </dataValidation>
  </dataValidations>
  <hyperlinks>
    <hyperlink ref="M1" location="TOC!A1" display="Return to Table of Contents" xr:uid="{00000000-0004-0000-1400-000000000000}"/>
    <hyperlink ref="D2" location="'S3'!G109" display="'S3'!G109" xr:uid="{00000000-0004-0000-1400-000001000000}"/>
    <hyperlink ref="D7" location="'S3'!G110" display="'S3'!G110" xr:uid="{00000000-0004-0000-1400-000002000000}"/>
    <hyperlink ref="D1" location="'S3'!G2" display="Instructor Qualifications" xr:uid="{C33994C3-5433-4CB6-A302-B8050CCB282C}"/>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2000000}">
          <x14:formula1>
            <xm:f>Assessment_DataCollection!$V$1:$V$13</xm:f>
          </x14:formula1>
          <xm:sqref>J30:K39 J43:K52 J17:K26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O54"/>
  <sheetViews>
    <sheetView topLeftCell="B28" workbookViewId="0">
      <selection activeCell="B35" sqref="B35:I35"/>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5" x14ac:dyDescent="0.5">
      <c r="B1" s="24" t="str">
        <f>Assessment_DataCollection!A1</f>
        <v>SECTION</v>
      </c>
      <c r="C1" s="288"/>
      <c r="D1" s="340" t="s">
        <v>911</v>
      </c>
      <c r="E1" s="288"/>
      <c r="F1" s="288"/>
      <c r="G1" s="288"/>
      <c r="H1" s="288"/>
      <c r="I1" s="288"/>
      <c r="J1" s="288"/>
      <c r="K1" s="288"/>
      <c r="L1" s="288"/>
      <c r="M1" s="97" t="s">
        <v>81</v>
      </c>
      <c r="N1" s="288"/>
      <c r="O1" s="288"/>
    </row>
    <row r="2" spans="2:15" x14ac:dyDescent="0.5">
      <c r="B2" s="24" t="s">
        <v>493</v>
      </c>
      <c r="C2" s="36">
        <f>Assessment_DataCollection!A497</f>
        <v>3.5</v>
      </c>
      <c r="D2" s="66" t="str">
        <f>Assessment_DataCollection!B497</f>
        <v>Ongoing Training and Recertification</v>
      </c>
      <c r="E2" s="288"/>
      <c r="F2" s="288"/>
      <c r="G2" s="288"/>
      <c r="H2" s="288"/>
      <c r="I2" s="288"/>
      <c r="J2" s="288"/>
      <c r="K2" s="288"/>
      <c r="L2" s="288"/>
      <c r="M2" s="288"/>
      <c r="N2" s="288"/>
      <c r="O2" s="288"/>
    </row>
    <row r="6" spans="2:15" ht="86.7" thickBot="1" x14ac:dyDescent="0.55000000000000004">
      <c r="B6" s="26" t="s">
        <v>495</v>
      </c>
      <c r="C6" s="26"/>
      <c r="D6" s="50" t="s">
        <v>496</v>
      </c>
      <c r="E6" s="47" t="s">
        <v>497</v>
      </c>
      <c r="F6" s="47" t="s">
        <v>498</v>
      </c>
      <c r="G6" s="47" t="s">
        <v>499</v>
      </c>
      <c r="H6" s="47" t="s">
        <v>500</v>
      </c>
      <c r="I6" s="48" t="s">
        <v>501</v>
      </c>
      <c r="J6" s="288"/>
      <c r="K6" s="288"/>
      <c r="L6" s="288"/>
      <c r="M6" s="288"/>
      <c r="N6" s="288"/>
      <c r="O6" s="288"/>
    </row>
    <row r="7" spans="2:15" ht="90" customHeight="1" thickTop="1" x14ac:dyDescent="0.5">
      <c r="B7" s="23" t="s">
        <v>501</v>
      </c>
      <c r="C7" s="27" t="s">
        <v>502</v>
      </c>
      <c r="D7" s="74" t="str">
        <f>Assessment_DataCollection!B498</f>
        <v>3.5.1 States shall require instructors to receive regular continuing education and professional development, as approved by the State</v>
      </c>
      <c r="E7" s="12"/>
      <c r="F7" s="12"/>
      <c r="G7" s="12"/>
      <c r="H7" s="12"/>
      <c r="I7" s="12"/>
      <c r="J7" s="288"/>
      <c r="K7" s="288"/>
      <c r="L7" s="338" t="s">
        <v>520</v>
      </c>
      <c r="M7" s="338" t="s">
        <v>521</v>
      </c>
      <c r="N7" s="338" t="s">
        <v>15</v>
      </c>
      <c r="O7" s="338" t="s">
        <v>522</v>
      </c>
    </row>
    <row r="8" spans="2:15" hidden="1" x14ac:dyDescent="0.5">
      <c r="B8" s="22"/>
      <c r="C8" s="21" t="s">
        <v>15</v>
      </c>
      <c r="D8" s="31"/>
      <c r="E8" s="10" t="str">
        <f>IF($B7=E6,1,"")</f>
        <v/>
      </c>
      <c r="F8" s="10" t="str">
        <f>IF($B7=F6,1,"")</f>
        <v/>
      </c>
      <c r="G8" s="10" t="str">
        <f>IF($B7=G6,1,"")</f>
        <v/>
      </c>
      <c r="H8" s="10" t="str">
        <f>IF($B7=H6,1,"")</f>
        <v/>
      </c>
      <c r="I8" s="10">
        <f>IF($B7=I6,1,"")</f>
        <v>1</v>
      </c>
      <c r="J8" s="288"/>
      <c r="K8" s="288"/>
      <c r="L8" s="338" t="s">
        <v>503</v>
      </c>
      <c r="M8" s="338" t="s">
        <v>504</v>
      </c>
      <c r="N8" s="288" t="s">
        <v>15</v>
      </c>
      <c r="O8" s="288"/>
    </row>
    <row r="9" spans="2:15" ht="60.75" customHeight="1" x14ac:dyDescent="0.5">
      <c r="B9" s="22" t="s">
        <v>501</v>
      </c>
      <c r="C9" s="27" t="s">
        <v>502</v>
      </c>
      <c r="D9" s="75" t="str">
        <f>Assessment_DataCollection!B502</f>
        <v>3.5.2 States shall require a regular driving record review for instructors</v>
      </c>
      <c r="E9" s="10"/>
      <c r="F9" s="10"/>
      <c r="G9" s="10"/>
      <c r="H9" s="10"/>
      <c r="I9" s="10"/>
      <c r="J9" s="288"/>
      <c r="K9" s="288"/>
      <c r="L9" s="338"/>
      <c r="M9" s="338"/>
      <c r="N9" s="288" t="s">
        <v>15</v>
      </c>
      <c r="O9" s="288"/>
    </row>
    <row r="10" spans="2:15" hidden="1" x14ac:dyDescent="0.5">
      <c r="B10" s="22"/>
      <c r="C10" s="21" t="s">
        <v>15</v>
      </c>
      <c r="D10" s="31"/>
      <c r="E10" s="10" t="str">
        <f>IF($B9=E6,1,"")</f>
        <v/>
      </c>
      <c r="F10" s="10" t="str">
        <f>IF($B9=F6,1,"")</f>
        <v/>
      </c>
      <c r="G10" s="10" t="str">
        <f>IF($B9=G6,1,"")</f>
        <v/>
      </c>
      <c r="H10" s="10" t="str">
        <f>IF($B9=H6,1,"")</f>
        <v/>
      </c>
      <c r="I10" s="10">
        <f>IF($B9=I6,1,"")</f>
        <v>1</v>
      </c>
      <c r="J10" s="288"/>
      <c r="K10" s="288"/>
      <c r="L10" s="338"/>
      <c r="M10" s="338"/>
      <c r="N10" s="288"/>
      <c r="O10" s="288"/>
    </row>
    <row r="11" spans="2:15" ht="60.75" customHeight="1" x14ac:dyDescent="0.5">
      <c r="B11" s="22" t="s">
        <v>501</v>
      </c>
      <c r="C11" s="27" t="s">
        <v>502</v>
      </c>
      <c r="D11" s="75" t="str">
        <f>Assessment_DataCollection!B505</f>
        <v>3.5.3 States shall require instructors to pass periodic Federal and State criminal background checks</v>
      </c>
      <c r="E11" s="10"/>
      <c r="F11" s="10"/>
      <c r="G11" s="10"/>
      <c r="H11" s="10"/>
      <c r="I11" s="10"/>
      <c r="J11" s="288"/>
      <c r="K11" s="288"/>
      <c r="L11" s="338"/>
      <c r="M11" s="338" t="s">
        <v>523</v>
      </c>
      <c r="N11" s="288"/>
      <c r="O11" s="288"/>
    </row>
    <row r="12" spans="2:15" hidden="1" x14ac:dyDescent="0.5">
      <c r="B12" s="22"/>
      <c r="C12" s="21" t="s">
        <v>15</v>
      </c>
      <c r="D12" s="31"/>
      <c r="E12" s="10" t="str">
        <f>IF($B11=E6,1,"")</f>
        <v/>
      </c>
      <c r="F12" s="10" t="str">
        <f>IF($B11=F6,1,"")</f>
        <v/>
      </c>
      <c r="G12" s="10" t="str">
        <f>IF($B11=G6,1,"")</f>
        <v/>
      </c>
      <c r="H12" s="10" t="str">
        <f>IF($B11=H6,1,"")</f>
        <v/>
      </c>
      <c r="I12" s="10">
        <f>IF($B11=I6,1,"")</f>
        <v>1</v>
      </c>
      <c r="J12" s="288"/>
      <c r="K12" s="288"/>
      <c r="L12" s="288"/>
      <c r="M12" s="288"/>
      <c r="N12" s="288"/>
      <c r="O12" s="288"/>
    </row>
    <row r="13" spans="2:15" ht="86" x14ac:dyDescent="0.5">
      <c r="B13" s="22" t="s">
        <v>501</v>
      </c>
      <c r="C13" s="27" t="s">
        <v>502</v>
      </c>
      <c r="D13" s="75" t="str">
        <f>Assessment_DataCollection!B508</f>
        <v>3.5.4 State should require instructor candidates to successfully complete other pre or post courses/requirements as prescribed by the State, such as a course in first aid/CPR and automated external defibrillators (AED)</v>
      </c>
      <c r="E13" s="10"/>
      <c r="F13" s="10"/>
      <c r="G13" s="10"/>
      <c r="H13" s="10"/>
      <c r="I13" s="10"/>
      <c r="J13" s="288"/>
      <c r="K13" s="288"/>
      <c r="L13" s="288"/>
      <c r="M13" s="288"/>
      <c r="N13" s="288"/>
      <c r="O13" s="288"/>
    </row>
    <row r="14" spans="2:15" hidden="1" x14ac:dyDescent="0.5">
      <c r="B14" s="22"/>
      <c r="C14" s="21" t="s">
        <v>15</v>
      </c>
      <c r="D14" s="31"/>
      <c r="E14" s="10" t="str">
        <f>IF($B13=E6,1,"")</f>
        <v/>
      </c>
      <c r="F14" s="10" t="str">
        <f>IF($B13=F6,1,"")</f>
        <v/>
      </c>
      <c r="G14" s="10" t="str">
        <f>IF($B13=G6,1,"")</f>
        <v/>
      </c>
      <c r="H14" s="10" t="str">
        <f>IF($B13=H6,1,"")</f>
        <v/>
      </c>
      <c r="I14" s="10">
        <f>IF($B13=I6,1,"")</f>
        <v>1</v>
      </c>
      <c r="J14" s="288"/>
      <c r="K14" s="288"/>
      <c r="L14" s="288"/>
      <c r="M14" s="288"/>
      <c r="N14" s="288"/>
      <c r="O14" s="288"/>
    </row>
    <row r="15" spans="2:15" x14ac:dyDescent="0.5">
      <c r="B15" s="288" t="s">
        <v>15</v>
      </c>
      <c r="C15" s="288"/>
      <c r="D15" s="33" t="s">
        <v>505</v>
      </c>
      <c r="E15" s="24">
        <f>SUM(E7:E14)</f>
        <v>0</v>
      </c>
      <c r="F15" s="24">
        <f>SUM(F7:F14)</f>
        <v>0</v>
      </c>
      <c r="G15" s="24">
        <f>SUM(G7:G14)</f>
        <v>0</v>
      </c>
      <c r="H15" s="24">
        <f>SUM(H7:H14)</f>
        <v>0</v>
      </c>
      <c r="I15" s="24">
        <f>SUM(I7:I14)</f>
        <v>4</v>
      </c>
      <c r="J15" s="288"/>
      <c r="K15" s="288"/>
      <c r="L15" s="288"/>
      <c r="M15" s="288"/>
      <c r="N15" s="288"/>
      <c r="O15" s="288"/>
    </row>
    <row r="17" spans="1:11" ht="14.7" thickBot="1" x14ac:dyDescent="0.55000000000000004">
      <c r="A17" s="288"/>
      <c r="B17" s="288"/>
      <c r="C17" s="288"/>
      <c r="E17" s="288"/>
      <c r="F17" s="288"/>
      <c r="G17" s="288"/>
      <c r="H17" s="288"/>
      <c r="I17" s="288"/>
      <c r="J17" s="288"/>
      <c r="K17" s="288"/>
    </row>
    <row r="18" spans="1:11" ht="43.35" thickBot="1" x14ac:dyDescent="0.55000000000000004">
      <c r="A18" s="288"/>
      <c r="B18" s="289" t="s">
        <v>506</v>
      </c>
      <c r="C18" s="290"/>
      <c r="D18" s="290"/>
      <c r="E18" s="290"/>
      <c r="F18" s="290"/>
      <c r="G18" s="290"/>
      <c r="H18" s="290"/>
      <c r="I18" s="290"/>
      <c r="J18" s="175" t="s">
        <v>507</v>
      </c>
      <c r="K18" s="176" t="s">
        <v>508</v>
      </c>
    </row>
    <row r="19" spans="1:11" ht="58.5" customHeight="1" x14ac:dyDescent="0.5">
      <c r="A19" s="288">
        <f>J19</f>
        <v>0</v>
      </c>
      <c r="B19" s="368" t="s">
        <v>1246</v>
      </c>
      <c r="C19" s="369"/>
      <c r="D19" s="369"/>
      <c r="E19" s="369"/>
      <c r="F19" s="369"/>
      <c r="G19" s="369"/>
      <c r="H19" s="369"/>
      <c r="I19" s="370"/>
      <c r="J19" s="10"/>
      <c r="K19" s="10"/>
    </row>
    <row r="20" spans="1:11" x14ac:dyDescent="0.5">
      <c r="A20" s="288">
        <f t="shared" ref="A20:A28" si="0">J20</f>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x14ac:dyDescent="0.5">
      <c r="A26" s="288">
        <f t="shared" si="0"/>
        <v>0</v>
      </c>
      <c r="B26" s="371"/>
      <c r="C26" s="372"/>
      <c r="D26" s="372"/>
      <c r="E26" s="372"/>
      <c r="F26" s="372"/>
      <c r="G26" s="372"/>
      <c r="H26" s="372"/>
      <c r="I26" s="372"/>
      <c r="J26" s="10"/>
      <c r="K26" s="10"/>
    </row>
    <row r="27" spans="1:11" x14ac:dyDescent="0.5">
      <c r="A27" s="288">
        <f t="shared" si="0"/>
        <v>0</v>
      </c>
      <c r="B27" s="371"/>
      <c r="C27" s="372"/>
      <c r="D27" s="372"/>
      <c r="E27" s="372"/>
      <c r="F27" s="372"/>
      <c r="G27" s="372"/>
      <c r="H27" s="372"/>
      <c r="I27" s="372"/>
      <c r="J27" s="10"/>
      <c r="K27" s="10"/>
    </row>
    <row r="28" spans="1:11" ht="14.7" thickBot="1" x14ac:dyDescent="0.55000000000000004">
      <c r="A28" s="288">
        <f t="shared" si="0"/>
        <v>0</v>
      </c>
      <c r="B28" s="374"/>
      <c r="C28" s="375"/>
      <c r="D28" s="375"/>
      <c r="E28" s="375"/>
      <c r="F28" s="375"/>
      <c r="G28" s="375"/>
      <c r="H28" s="375"/>
      <c r="I28" s="375"/>
      <c r="J28" s="10"/>
      <c r="K28" s="10"/>
    </row>
    <row r="29" spans="1:11" x14ac:dyDescent="0.5">
      <c r="A29" s="288"/>
      <c r="B29" s="288"/>
      <c r="C29" s="288"/>
      <c r="D29" s="288"/>
      <c r="E29" s="288"/>
      <c r="F29" s="288"/>
      <c r="G29" s="288"/>
      <c r="H29" s="288"/>
      <c r="I29" s="288"/>
      <c r="J29" s="288"/>
      <c r="K29" s="288"/>
    </row>
    <row r="30" spans="1:11" ht="14.7" thickBot="1" x14ac:dyDescent="0.55000000000000004">
      <c r="A30" s="288"/>
      <c r="B30" s="288"/>
      <c r="C30" s="288"/>
      <c r="D30" s="288"/>
      <c r="E30" s="288"/>
      <c r="F30" s="288"/>
      <c r="G30" s="288"/>
      <c r="H30" s="288"/>
      <c r="I30" s="288"/>
      <c r="J30" s="288"/>
      <c r="K30" s="288"/>
    </row>
    <row r="31" spans="1:11" ht="43.35" thickBot="1" x14ac:dyDescent="0.55000000000000004">
      <c r="A31" s="288"/>
      <c r="B31" s="177" t="s">
        <v>510</v>
      </c>
      <c r="C31" s="290"/>
      <c r="D31" s="290"/>
      <c r="E31" s="290"/>
      <c r="F31" s="290"/>
      <c r="G31" s="290"/>
      <c r="H31" s="290"/>
      <c r="I31" s="290"/>
      <c r="J31" s="175" t="s">
        <v>507</v>
      </c>
      <c r="K31" s="176" t="s">
        <v>508</v>
      </c>
    </row>
    <row r="32" spans="1:11" ht="14.5" customHeight="1" x14ac:dyDescent="0.5">
      <c r="A32" s="288">
        <f>J32</f>
        <v>1</v>
      </c>
      <c r="B32" s="368" t="s">
        <v>1247</v>
      </c>
      <c r="C32" s="369"/>
      <c r="D32" s="369"/>
      <c r="E32" s="369"/>
      <c r="F32" s="369"/>
      <c r="G32" s="369"/>
      <c r="H32" s="369"/>
      <c r="I32" s="370"/>
      <c r="J32" s="10">
        <v>1</v>
      </c>
      <c r="K32" s="10"/>
    </row>
    <row r="33" spans="1:11" x14ac:dyDescent="0.5">
      <c r="A33" s="288">
        <f t="shared" ref="A33:A41" si="1">J33</f>
        <v>3</v>
      </c>
      <c r="B33" s="371" t="s">
        <v>1248</v>
      </c>
      <c r="C33" s="372"/>
      <c r="D33" s="372"/>
      <c r="E33" s="372"/>
      <c r="F33" s="372"/>
      <c r="G33" s="372"/>
      <c r="H33" s="372"/>
      <c r="I33" s="372"/>
      <c r="J33" s="10">
        <v>3</v>
      </c>
      <c r="K33" s="10"/>
    </row>
    <row r="34" spans="1:11" ht="36" customHeight="1" x14ac:dyDescent="0.5">
      <c r="A34" s="288">
        <f t="shared" si="1"/>
        <v>2</v>
      </c>
      <c r="B34" s="371" t="s">
        <v>1249</v>
      </c>
      <c r="C34" s="372"/>
      <c r="D34" s="372"/>
      <c r="E34" s="372"/>
      <c r="F34" s="372"/>
      <c r="G34" s="372"/>
      <c r="H34" s="372"/>
      <c r="I34" s="372"/>
      <c r="J34" s="10">
        <v>2</v>
      </c>
      <c r="K34" s="10"/>
    </row>
    <row r="35" spans="1:11" ht="59" customHeight="1" x14ac:dyDescent="0.5">
      <c r="A35" s="288">
        <f t="shared" si="1"/>
        <v>0</v>
      </c>
      <c r="B35" s="371" t="s">
        <v>2165</v>
      </c>
      <c r="C35" s="372"/>
      <c r="D35" s="372"/>
      <c r="E35" s="372"/>
      <c r="F35" s="372"/>
      <c r="G35" s="372"/>
      <c r="H35" s="372"/>
      <c r="I35" s="372"/>
      <c r="J35" s="10"/>
      <c r="K35" s="10"/>
    </row>
    <row r="36" spans="1:11" ht="36" customHeight="1" x14ac:dyDescent="0.5">
      <c r="A36" s="288">
        <f t="shared" si="1"/>
        <v>0</v>
      </c>
      <c r="B36" s="371" t="s">
        <v>2169</v>
      </c>
      <c r="C36" s="372"/>
      <c r="D36" s="372"/>
      <c r="E36" s="372"/>
      <c r="F36" s="372"/>
      <c r="G36" s="372"/>
      <c r="H36" s="372"/>
      <c r="I36" s="372"/>
      <c r="J36" s="10"/>
      <c r="K36" s="10"/>
    </row>
    <row r="37" spans="1:11" ht="28.5" customHeight="1" x14ac:dyDescent="0.5">
      <c r="A37" s="288">
        <f t="shared" si="1"/>
        <v>0</v>
      </c>
      <c r="B37" s="371" t="s">
        <v>2170</v>
      </c>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x14ac:dyDescent="0.5">
      <c r="A39" s="288">
        <f t="shared" si="1"/>
        <v>0</v>
      </c>
      <c r="B39" s="371"/>
      <c r="C39" s="372"/>
      <c r="D39" s="372"/>
      <c r="E39" s="372"/>
      <c r="F39" s="372"/>
      <c r="G39" s="372"/>
      <c r="H39" s="372"/>
      <c r="I39" s="372"/>
      <c r="J39" s="10"/>
      <c r="K39" s="10"/>
    </row>
    <row r="40" spans="1:11" x14ac:dyDescent="0.5">
      <c r="A40" s="288">
        <f t="shared" si="1"/>
        <v>0</v>
      </c>
      <c r="B40" s="371"/>
      <c r="C40" s="372"/>
      <c r="D40" s="372"/>
      <c r="E40" s="372"/>
      <c r="F40" s="372"/>
      <c r="G40" s="372"/>
      <c r="H40" s="372"/>
      <c r="I40" s="372"/>
      <c r="J40" s="10"/>
      <c r="K40" s="10"/>
    </row>
    <row r="41" spans="1:11" ht="14.7" thickBot="1" x14ac:dyDescent="0.55000000000000004">
      <c r="A41" s="288">
        <f t="shared" si="1"/>
        <v>0</v>
      </c>
      <c r="B41" s="374"/>
      <c r="C41" s="375"/>
      <c r="D41" s="375"/>
      <c r="E41" s="375"/>
      <c r="F41" s="375"/>
      <c r="G41" s="375"/>
      <c r="H41" s="375"/>
      <c r="I41" s="375"/>
      <c r="J41" s="10"/>
      <c r="K41" s="10"/>
    </row>
    <row r="42" spans="1:11" x14ac:dyDescent="0.5">
      <c r="A42" s="288"/>
      <c r="B42" s="288"/>
      <c r="C42" s="288"/>
      <c r="D42" s="288"/>
      <c r="E42" s="288"/>
      <c r="F42" s="288"/>
      <c r="G42" s="288"/>
      <c r="H42" s="288"/>
      <c r="I42" s="288"/>
      <c r="J42" s="288"/>
      <c r="K42" s="288"/>
    </row>
    <row r="43" spans="1:11" ht="14.7" thickBot="1" x14ac:dyDescent="0.55000000000000004">
      <c r="A43" s="288"/>
      <c r="B43" s="288"/>
      <c r="C43" s="288"/>
      <c r="D43" s="288"/>
      <c r="E43" s="288"/>
      <c r="F43" s="288"/>
      <c r="G43" s="288"/>
      <c r="H43" s="288"/>
      <c r="I43" s="288"/>
      <c r="J43" s="288"/>
      <c r="K43" s="288"/>
    </row>
    <row r="44" spans="1:11" ht="43.35" thickBot="1" x14ac:dyDescent="0.55000000000000004">
      <c r="A44" s="288"/>
      <c r="B44" s="177" t="s">
        <v>515</v>
      </c>
      <c r="C44" s="80"/>
      <c r="D44" s="80"/>
      <c r="E44" s="80"/>
      <c r="F44" s="80"/>
      <c r="G44" s="80"/>
      <c r="H44" s="80"/>
      <c r="I44" s="80"/>
      <c r="J44" s="78" t="s">
        <v>507</v>
      </c>
      <c r="K44" s="79" t="s">
        <v>508</v>
      </c>
    </row>
    <row r="45" spans="1:11" ht="14.5" customHeight="1" x14ac:dyDescent="0.5">
      <c r="A45" s="288">
        <f>J45</f>
        <v>0</v>
      </c>
      <c r="B45" s="368"/>
      <c r="C45" s="369"/>
      <c r="D45" s="369"/>
      <c r="E45" s="369"/>
      <c r="F45" s="369"/>
      <c r="G45" s="369"/>
      <c r="H45" s="369"/>
      <c r="I45" s="370"/>
      <c r="J45" s="10"/>
      <c r="K45" s="10"/>
    </row>
    <row r="46" spans="1:11" x14ac:dyDescent="0.5">
      <c r="A46" s="288">
        <f t="shared" ref="A46:A54" si="2">J46</f>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x14ac:dyDescent="0.5">
      <c r="A52" s="288">
        <f t="shared" si="2"/>
        <v>0</v>
      </c>
      <c r="B52" s="371"/>
      <c r="C52" s="372"/>
      <c r="D52" s="372"/>
      <c r="E52" s="372"/>
      <c r="F52" s="372"/>
      <c r="G52" s="372"/>
      <c r="H52" s="372"/>
      <c r="I52" s="372"/>
      <c r="J52" s="10"/>
      <c r="K52" s="10"/>
    </row>
    <row r="53" spans="1:11" x14ac:dyDescent="0.5">
      <c r="A53" s="288">
        <f t="shared" si="2"/>
        <v>0</v>
      </c>
      <c r="B53" s="371"/>
      <c r="C53" s="372"/>
      <c r="D53" s="372"/>
      <c r="E53" s="372"/>
      <c r="F53" s="372"/>
      <c r="G53" s="372"/>
      <c r="H53" s="372"/>
      <c r="I53" s="372"/>
      <c r="J53" s="10"/>
      <c r="K53" s="10"/>
    </row>
    <row r="54" spans="1:11" ht="14.7" thickBot="1" x14ac:dyDescent="0.55000000000000004">
      <c r="A54" s="288">
        <f t="shared" si="2"/>
        <v>0</v>
      </c>
      <c r="B54" s="374"/>
      <c r="C54" s="375"/>
      <c r="D54" s="375"/>
      <c r="E54" s="375"/>
      <c r="F54" s="375"/>
      <c r="G54" s="375"/>
      <c r="H54" s="375"/>
      <c r="I54" s="375"/>
      <c r="J54" s="10"/>
      <c r="K54" s="10"/>
    </row>
  </sheetData>
  <mergeCells count="30">
    <mergeCell ref="B19:I19"/>
    <mergeCell ref="B20:I20"/>
    <mergeCell ref="B21:I21"/>
    <mergeCell ref="B22:I22"/>
    <mergeCell ref="B23:I23"/>
    <mergeCell ref="B25:I25"/>
    <mergeCell ref="B26:I26"/>
    <mergeCell ref="B27:I27"/>
    <mergeCell ref="B28:I28"/>
    <mergeCell ref="B24:I24"/>
    <mergeCell ref="B32:I32"/>
    <mergeCell ref="B33:I33"/>
    <mergeCell ref="B34:I34"/>
    <mergeCell ref="B35:I35"/>
    <mergeCell ref="B36:I36"/>
    <mergeCell ref="B37:I37"/>
    <mergeCell ref="B38:I38"/>
    <mergeCell ref="B39:I39"/>
    <mergeCell ref="B40:I40"/>
    <mergeCell ref="B41:I41"/>
    <mergeCell ref="B45:I45"/>
    <mergeCell ref="B46:I46"/>
    <mergeCell ref="B47:I47"/>
    <mergeCell ref="B48:I48"/>
    <mergeCell ref="B49:I49"/>
    <mergeCell ref="B50:I50"/>
    <mergeCell ref="B51:I51"/>
    <mergeCell ref="B52:I52"/>
    <mergeCell ref="B53:I53"/>
    <mergeCell ref="B54:I54"/>
  </mergeCells>
  <conditionalFormatting sqref="E7:I7 E9:I9 E11:I11 E13:I13 E15:I15">
    <cfRule type="expression" dxfId="374" priority="3" stopIfTrue="1">
      <formula>IF(SUM(E8:I8)=1,1,0)</formula>
    </cfRule>
  </conditionalFormatting>
  <conditionalFormatting sqref="E14">
    <cfRule type="expression" dxfId="373" priority="11" stopIfTrue="1">
      <formula>IF(SUM(#REF!)=1,1,0)</formula>
    </cfRule>
  </conditionalFormatting>
  <conditionalFormatting sqref="M1">
    <cfRule type="containsText" dxfId="372" priority="1" operator="containsText" text="n/a">
      <formula>NOT(ISERROR(SEARCH("n/a",M1)))</formula>
    </cfRule>
    <cfRule type="containsText" dxfId="371" priority="2" operator="containsText" text="no">
      <formula>NOT(ISERROR(SEARCH("no",M1)))</formula>
    </cfRule>
  </conditionalFormatting>
  <dataValidations count="3">
    <dataValidation type="list" allowBlank="1" showInputMessage="1" showErrorMessage="1" sqref="B7 B13 B11 B9" xr:uid="{00000000-0002-0000-1500-000000000000}">
      <formula1>$E$6:$J$6</formula1>
    </dataValidation>
    <dataValidation allowBlank="1" showInputMessage="1" showErrorMessage="1" prompt="Select the cell to the left to access full dropdown list" sqref="C7 C13 C11 C9" xr:uid="{00000000-0002-0000-1500-000001000000}"/>
    <dataValidation type="list" allowBlank="1" showInputMessage="1" showErrorMessage="1" sqref="B10 B14 B12" xr:uid="{00000000-0002-0000-1500-000002000000}">
      <formula1>$D$6:$J$6</formula1>
    </dataValidation>
  </dataValidations>
  <hyperlinks>
    <hyperlink ref="M1" location="TOC!A1" display="Return to Table of Contents" xr:uid="{00000000-0004-0000-1500-000000000000}"/>
    <hyperlink ref="D7" location="'S3'!G115" display="'S3'!G115" xr:uid="{00000000-0004-0000-1500-000001000000}"/>
    <hyperlink ref="D2" location="'S3'!G114" display="'S3'!G114" xr:uid="{00000000-0004-0000-1500-000002000000}"/>
    <hyperlink ref="D9" location="'S3'!G119" display="'S3'!G119" xr:uid="{00000000-0004-0000-1500-000003000000}"/>
    <hyperlink ref="D11" location="'S3'!G122" display="'S3'!G122" xr:uid="{00000000-0004-0000-1500-000004000000}"/>
    <hyperlink ref="D13" location="'S3'!G125" display="'S3'!G125" xr:uid="{00000000-0004-0000-1500-000005000000}"/>
    <hyperlink ref="D1" location="'S3'!G2" display="Instructor Qualifications" xr:uid="{7302EC46-BD80-43A2-BC1E-786A94689871}"/>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3000000}">
          <x14:formula1>
            <xm:f>Assessment_DataCollection!$V$1:$V$13</xm:f>
          </x14:formula1>
          <xm:sqref>J32:K41 J45:K54 J19:K28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O52"/>
  <sheetViews>
    <sheetView topLeftCell="B32" workbookViewId="0">
      <selection activeCell="B34" sqref="B34:I34"/>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5" x14ac:dyDescent="0.5">
      <c r="B1" s="24" t="str">
        <f>Assessment_DataCollection!A1</f>
        <v>SECTION</v>
      </c>
      <c r="C1" s="288"/>
      <c r="D1" s="340" t="s">
        <v>911</v>
      </c>
      <c r="E1" s="288"/>
      <c r="F1" s="288"/>
      <c r="G1" s="288"/>
      <c r="H1" s="288"/>
      <c r="I1" s="288"/>
      <c r="J1" s="288"/>
      <c r="K1" s="288"/>
      <c r="L1" s="288"/>
      <c r="M1" s="97" t="s">
        <v>81</v>
      </c>
      <c r="N1" s="288"/>
      <c r="O1" s="288"/>
    </row>
    <row r="2" spans="2:15" x14ac:dyDescent="0.5">
      <c r="B2" s="24" t="s">
        <v>493</v>
      </c>
      <c r="C2" s="36">
        <f>Assessment_DataCollection!A509</f>
        <v>3.6</v>
      </c>
      <c r="D2" s="66" t="str">
        <f>Assessment_DataCollection!B509</f>
        <v>Instructor Training</v>
      </c>
      <c r="E2" s="288"/>
      <c r="F2" s="288"/>
      <c r="G2" s="288"/>
      <c r="H2" s="288"/>
      <c r="I2" s="288"/>
      <c r="J2" s="288"/>
      <c r="K2" s="288"/>
      <c r="L2" s="288"/>
      <c r="M2" s="288"/>
      <c r="N2" s="288"/>
      <c r="O2" s="288"/>
    </row>
    <row r="6" spans="2:15" ht="86.7" thickBot="1" x14ac:dyDescent="0.55000000000000004">
      <c r="B6" s="26" t="s">
        <v>495</v>
      </c>
      <c r="C6" s="26"/>
      <c r="D6" s="50" t="s">
        <v>496</v>
      </c>
      <c r="E6" s="47" t="s">
        <v>497</v>
      </c>
      <c r="F6" s="47" t="s">
        <v>498</v>
      </c>
      <c r="G6" s="47" t="s">
        <v>499</v>
      </c>
      <c r="H6" s="47" t="s">
        <v>500</v>
      </c>
      <c r="I6" s="48" t="s">
        <v>501</v>
      </c>
      <c r="J6" s="288"/>
      <c r="K6" s="288"/>
      <c r="L6" s="288"/>
      <c r="M6" s="288"/>
      <c r="N6" s="288"/>
      <c r="O6" s="288"/>
    </row>
    <row r="7" spans="2:15" ht="90" customHeight="1" thickTop="1" x14ac:dyDescent="0.5">
      <c r="B7" s="23" t="s">
        <v>499</v>
      </c>
      <c r="C7" s="27" t="s">
        <v>502</v>
      </c>
      <c r="D7" s="74" t="str">
        <f>Assessment_DataCollection!B510</f>
        <v>3.6.1 Do you meet the specifications in Attachment C Five Stages for Instructor Training?</v>
      </c>
      <c r="E7" s="12"/>
      <c r="F7" s="12"/>
      <c r="G7" s="12"/>
      <c r="H7" s="12"/>
      <c r="I7" s="12"/>
      <c r="J7" s="288"/>
      <c r="K7" s="288"/>
      <c r="L7" s="338" t="s">
        <v>520</v>
      </c>
      <c r="M7" s="338" t="s">
        <v>521</v>
      </c>
      <c r="N7" s="338" t="s">
        <v>15</v>
      </c>
      <c r="O7" s="338" t="s">
        <v>522</v>
      </c>
    </row>
    <row r="8" spans="2:15" hidden="1" x14ac:dyDescent="0.5">
      <c r="B8" s="22"/>
      <c r="C8" s="21" t="s">
        <v>15</v>
      </c>
      <c r="D8" s="31"/>
      <c r="E8" s="10" t="str">
        <f>IF($B7=E6,1,"")</f>
        <v/>
      </c>
      <c r="F8" s="10" t="str">
        <f>IF($B7=F6,1,"")</f>
        <v/>
      </c>
      <c r="G8" s="10">
        <f>IF($B7=G6,1,"")</f>
        <v>1</v>
      </c>
      <c r="H8" s="10" t="str">
        <f>IF($B7=H6,1,"")</f>
        <v/>
      </c>
      <c r="I8" s="10" t="str">
        <f>IF($B7=I6,1,"")</f>
        <v/>
      </c>
      <c r="J8" s="288"/>
      <c r="K8" s="288"/>
      <c r="L8" s="288" t="s">
        <v>503</v>
      </c>
      <c r="M8" s="288" t="s">
        <v>504</v>
      </c>
      <c r="N8" s="288" t="s">
        <v>15</v>
      </c>
      <c r="O8" s="288"/>
    </row>
    <row r="9" spans="2:15" ht="90" customHeight="1" thickBot="1" x14ac:dyDescent="0.55000000000000004">
      <c r="B9" s="35" t="s">
        <v>498</v>
      </c>
      <c r="C9" s="28" t="s">
        <v>502</v>
      </c>
      <c r="D9" s="73" t="str">
        <f>Assessment_DataCollection!B511</f>
        <v>3.6.2 Do you use the ANSTSE model instructor training curriculum for the teaching task?</v>
      </c>
      <c r="E9" s="11"/>
      <c r="F9" s="11"/>
      <c r="G9" s="11"/>
      <c r="H9" s="11"/>
      <c r="I9" s="11"/>
      <c r="J9" s="288"/>
      <c r="K9" s="288"/>
      <c r="L9" s="288"/>
      <c r="M9" s="288"/>
      <c r="N9" s="288"/>
      <c r="O9" s="288"/>
    </row>
    <row r="10" spans="2:15" ht="14.7" hidden="1" thickTop="1" x14ac:dyDescent="0.5">
      <c r="B10" s="9"/>
      <c r="C10" s="288"/>
      <c r="E10" s="288" t="str">
        <f>IF($B9=E6,1,"")</f>
        <v/>
      </c>
      <c r="F10" s="288">
        <f>IF($B9=F6,1,"")</f>
        <v>1</v>
      </c>
      <c r="G10" s="288" t="str">
        <f>IF($B9=G6,1,"")</f>
        <v/>
      </c>
      <c r="H10" s="288" t="str">
        <f>IF($B9=H6,1,"")</f>
        <v/>
      </c>
      <c r="I10" s="288" t="str">
        <f>IF($B9=I6,1,"")</f>
        <v/>
      </c>
      <c r="J10" s="288"/>
      <c r="K10" s="288"/>
      <c r="L10" s="288"/>
      <c r="M10" s="288"/>
      <c r="N10" s="288"/>
      <c r="O10" s="288"/>
    </row>
    <row r="11" spans="2:15" ht="14.7" thickTop="1" x14ac:dyDescent="0.5">
      <c r="B11" s="288" t="s">
        <v>15</v>
      </c>
      <c r="C11" s="288"/>
      <c r="D11" s="33" t="s">
        <v>505</v>
      </c>
      <c r="E11" s="24">
        <f>SUM(E7:E10)</f>
        <v>0</v>
      </c>
      <c r="F11" s="24">
        <f>SUM(F7:F10)</f>
        <v>1</v>
      </c>
      <c r="G11" s="24">
        <f>SUM(G7:G10)</f>
        <v>1</v>
      </c>
      <c r="H11" s="24">
        <f>SUM(H7:H10)</f>
        <v>0</v>
      </c>
      <c r="I11" s="24">
        <f>SUM(I7:I10)</f>
        <v>0</v>
      </c>
      <c r="J11" s="288"/>
      <c r="K11" s="288"/>
      <c r="L11" s="288"/>
      <c r="M11" s="288"/>
      <c r="N11" s="288"/>
      <c r="O11" s="288"/>
    </row>
    <row r="12" spans="2:15" x14ac:dyDescent="0.5">
      <c r="B12" s="288"/>
      <c r="C12" s="288"/>
      <c r="D12" s="33"/>
      <c r="E12" s="24"/>
      <c r="F12" s="24"/>
      <c r="G12" s="24"/>
      <c r="H12" s="24"/>
      <c r="I12" s="24"/>
      <c r="J12" s="288"/>
      <c r="K12" s="288"/>
      <c r="L12" s="288"/>
      <c r="M12" s="288"/>
      <c r="N12" s="288"/>
      <c r="O12" s="288"/>
    </row>
    <row r="13" spans="2:15" x14ac:dyDescent="0.5">
      <c r="B13" s="288"/>
      <c r="C13" s="288"/>
      <c r="D13" s="33"/>
      <c r="E13" s="24"/>
      <c r="F13" s="24"/>
      <c r="G13" s="24"/>
      <c r="H13" s="24"/>
      <c r="I13" s="24"/>
      <c r="J13" s="288"/>
      <c r="K13" s="288"/>
      <c r="L13" s="288"/>
      <c r="M13" s="288"/>
      <c r="N13" s="288"/>
      <c r="O13" s="288"/>
    </row>
    <row r="15" spans="2:15" ht="14.7" thickBot="1" x14ac:dyDescent="0.55000000000000004">
      <c r="B15" s="288"/>
      <c r="C15" s="288"/>
      <c r="E15" s="288"/>
      <c r="F15" s="288"/>
      <c r="G15" s="288"/>
      <c r="H15" s="288"/>
      <c r="I15" s="288"/>
      <c r="J15" s="288"/>
      <c r="K15" s="288"/>
      <c r="L15" s="288"/>
      <c r="M15" s="288"/>
      <c r="N15" s="288"/>
      <c r="O15" s="288"/>
    </row>
    <row r="16" spans="2:15" ht="43.35" thickBot="1" x14ac:dyDescent="0.55000000000000004">
      <c r="B16" s="289" t="s">
        <v>506</v>
      </c>
      <c r="C16" s="290"/>
      <c r="D16" s="290"/>
      <c r="E16" s="290"/>
      <c r="F16" s="290"/>
      <c r="G16" s="290"/>
      <c r="H16" s="290"/>
      <c r="I16" s="290"/>
      <c r="J16" s="175" t="s">
        <v>507</v>
      </c>
      <c r="K16" s="176" t="s">
        <v>508</v>
      </c>
      <c r="L16" s="288"/>
      <c r="M16" s="288"/>
      <c r="N16" s="288"/>
      <c r="O16" s="288"/>
    </row>
    <row r="17" spans="1:11" ht="14.5" customHeight="1" x14ac:dyDescent="0.5">
      <c r="A17" s="288">
        <f>J17</f>
        <v>2</v>
      </c>
      <c r="B17" s="368" t="s">
        <v>1250</v>
      </c>
      <c r="C17" s="369"/>
      <c r="D17" s="369"/>
      <c r="E17" s="369"/>
      <c r="F17" s="369"/>
      <c r="G17" s="369"/>
      <c r="H17" s="369"/>
      <c r="I17" s="370"/>
      <c r="J17" s="10">
        <v>2</v>
      </c>
      <c r="K17" s="10"/>
    </row>
    <row r="18" spans="1:11" x14ac:dyDescent="0.5">
      <c r="A18" s="288">
        <f t="shared" ref="A18:A26" si="0">J18</f>
        <v>1</v>
      </c>
      <c r="B18" s="371" t="s">
        <v>1251</v>
      </c>
      <c r="C18" s="372"/>
      <c r="D18" s="372"/>
      <c r="E18" s="372"/>
      <c r="F18" s="372"/>
      <c r="G18" s="372"/>
      <c r="H18" s="372"/>
      <c r="I18" s="372"/>
      <c r="J18" s="10">
        <v>1</v>
      </c>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ht="14.7" thickBot="1" x14ac:dyDescent="0.55000000000000004">
      <c r="A26" s="288">
        <f t="shared" si="0"/>
        <v>0</v>
      </c>
      <c r="B26" s="374"/>
      <c r="C26" s="375"/>
      <c r="D26" s="375"/>
      <c r="E26" s="375"/>
      <c r="F26" s="375"/>
      <c r="G26" s="375"/>
      <c r="H26" s="375"/>
      <c r="I26" s="375"/>
      <c r="J26" s="10"/>
      <c r="K26" s="10"/>
    </row>
    <row r="27" spans="1:11" x14ac:dyDescent="0.5">
      <c r="A27" s="288"/>
      <c r="B27" s="288"/>
      <c r="C27" s="288"/>
      <c r="D27" s="288"/>
      <c r="E27" s="288"/>
      <c r="F27" s="288"/>
      <c r="G27" s="288"/>
      <c r="H27" s="288"/>
      <c r="I27" s="288"/>
      <c r="J27" s="288"/>
      <c r="K27" s="288"/>
    </row>
    <row r="28" spans="1:11" ht="14.7" thickBot="1" x14ac:dyDescent="0.55000000000000004">
      <c r="A28" s="288"/>
      <c r="B28" s="288"/>
      <c r="C28" s="288"/>
      <c r="D28" s="288"/>
      <c r="E28" s="288"/>
      <c r="F28" s="288"/>
      <c r="G28" s="288"/>
      <c r="H28" s="288"/>
      <c r="I28" s="288"/>
      <c r="J28" s="288"/>
      <c r="K28" s="288"/>
    </row>
    <row r="29" spans="1:11" ht="43.35" thickBot="1" x14ac:dyDescent="0.55000000000000004">
      <c r="A29" s="288"/>
      <c r="B29" s="177" t="s">
        <v>510</v>
      </c>
      <c r="C29" s="290"/>
      <c r="D29" s="290"/>
      <c r="E29" s="290"/>
      <c r="F29" s="290"/>
      <c r="G29" s="290"/>
      <c r="H29" s="290"/>
      <c r="I29" s="290"/>
      <c r="J29" s="175" t="s">
        <v>507</v>
      </c>
      <c r="K29" s="176" t="s">
        <v>508</v>
      </c>
    </row>
    <row r="30" spans="1:11" ht="37.5" customHeight="1" x14ac:dyDescent="0.5">
      <c r="A30" s="288">
        <f>J30</f>
        <v>1</v>
      </c>
      <c r="B30" s="368" t="s">
        <v>1252</v>
      </c>
      <c r="C30" s="369"/>
      <c r="D30" s="369"/>
      <c r="E30" s="369"/>
      <c r="F30" s="369"/>
      <c r="G30" s="369"/>
      <c r="H30" s="369"/>
      <c r="I30" s="370"/>
      <c r="J30" s="10">
        <v>1</v>
      </c>
      <c r="K30" s="10"/>
    </row>
    <row r="31" spans="1:11" x14ac:dyDescent="0.5">
      <c r="A31" s="288">
        <f t="shared" ref="A31:A39" si="1">J31</f>
        <v>0</v>
      </c>
      <c r="B31" s="371"/>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0" spans="1:11" x14ac:dyDescent="0.5">
      <c r="A40" s="288"/>
      <c r="B40" s="288"/>
      <c r="C40" s="288"/>
      <c r="D40" s="288"/>
      <c r="E40" s="288"/>
      <c r="F40" s="288"/>
      <c r="G40" s="288"/>
      <c r="H40" s="288"/>
      <c r="I40" s="288"/>
      <c r="J40" s="288"/>
      <c r="K40" s="288"/>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14.5" customHeight="1" x14ac:dyDescent="0.5">
      <c r="A43" s="288">
        <f>J43</f>
        <v>1</v>
      </c>
      <c r="B43" s="368" t="s">
        <v>1253</v>
      </c>
      <c r="C43" s="369"/>
      <c r="D43" s="369"/>
      <c r="E43" s="369"/>
      <c r="F43" s="369"/>
      <c r="G43" s="369"/>
      <c r="H43" s="369"/>
      <c r="I43" s="370"/>
      <c r="J43" s="10">
        <v>1</v>
      </c>
      <c r="K43" s="10"/>
    </row>
    <row r="44" spans="1:11" x14ac:dyDescent="0.5">
      <c r="A44" s="288">
        <f t="shared" ref="A44:A52" si="2">J44</f>
        <v>0</v>
      </c>
      <c r="B44" s="371"/>
      <c r="C44" s="372"/>
      <c r="D44" s="372"/>
      <c r="E44" s="372"/>
      <c r="F44" s="372"/>
      <c r="G44" s="372"/>
      <c r="H44" s="372"/>
      <c r="I44" s="372"/>
      <c r="J44" s="10"/>
      <c r="K44" s="10"/>
    </row>
    <row r="45" spans="1:11" x14ac:dyDescent="0.5">
      <c r="A45" s="288">
        <f t="shared" si="2"/>
        <v>0</v>
      </c>
      <c r="B45" s="371"/>
      <c r="C45" s="372"/>
      <c r="D45" s="372"/>
      <c r="E45" s="372"/>
      <c r="F45" s="372"/>
      <c r="G45" s="372"/>
      <c r="H45" s="372"/>
      <c r="I45" s="372"/>
      <c r="J45" s="10"/>
      <c r="K45" s="10"/>
    </row>
    <row r="46" spans="1:11" x14ac:dyDescent="0.5">
      <c r="A46" s="288">
        <f t="shared" si="2"/>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cfRule type="expression" dxfId="370" priority="3" stopIfTrue="1">
      <formula>IF(SUM(E8:I8)=1,1,0)</formula>
    </cfRule>
  </conditionalFormatting>
  <conditionalFormatting sqref="M1">
    <cfRule type="containsText" dxfId="369" priority="1" operator="containsText" text="n/a">
      <formula>NOT(ISERROR(SEARCH("n/a",M1)))</formula>
    </cfRule>
    <cfRule type="containsText" dxfId="368" priority="2" operator="containsText" text="no">
      <formula>NOT(ISERROR(SEARCH("no",M1)))</formula>
    </cfRule>
  </conditionalFormatting>
  <conditionalFormatting sqref="E11:I13">
    <cfRule type="expression" dxfId="367" priority="129" stopIfTrue="1">
      <formula>IF(SUM(E14:I14)=1,1,0)</formula>
    </cfRule>
  </conditionalFormatting>
  <dataValidations count="2">
    <dataValidation allowBlank="1" showInputMessage="1" showErrorMessage="1" prompt="Select the cell to the left to access full dropdown list" sqref="C7 C9" xr:uid="{00000000-0002-0000-1600-000000000000}"/>
    <dataValidation type="list" allowBlank="1" showInputMessage="1" showErrorMessage="1" sqref="B7 B9" xr:uid="{00000000-0002-0000-1600-000001000000}">
      <formula1>$E$6:$J$6</formula1>
    </dataValidation>
  </dataValidations>
  <hyperlinks>
    <hyperlink ref="M1" location="TOC!A1" display="Return to Table of Contents" xr:uid="{00000000-0004-0000-1600-000000000000}"/>
    <hyperlink ref="D2" location="'S3'!G126" display="'S3'!G126" xr:uid="{00000000-0004-0000-1600-000001000000}"/>
    <hyperlink ref="D7" location="'S3'!G127" display="'S3'!G127" xr:uid="{00000000-0004-0000-1600-000002000000}"/>
    <hyperlink ref="D9" location="'S3'!G128" display="'S3'!G128" xr:uid="{00000000-0004-0000-1600-000003000000}"/>
    <hyperlink ref="D1" location="'S3'!G2" display="Instructor Qualifications" xr:uid="{EE75143D-BA38-4B09-B33B-FDBC973F9253}"/>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2000000}">
          <x14:formula1>
            <xm:f>Assessment_DataCollection!$V$1:$V$13</xm:f>
          </x14:formula1>
          <xm:sqref>J30:K39 J43:K52 J17:K26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M111"/>
  <sheetViews>
    <sheetView showGridLines="0" workbookViewId="0">
      <selection activeCell="A108" sqref="A108"/>
    </sheetView>
  </sheetViews>
  <sheetFormatPr defaultRowHeight="14.35" x14ac:dyDescent="0.5"/>
  <cols>
    <col min="3" max="8" width="14.05859375" customWidth="1"/>
    <col min="9" max="10" width="9.52734375" customWidth="1"/>
    <col min="11" max="11" width="14.05859375" customWidth="1"/>
  </cols>
  <sheetData>
    <row r="1" spans="1:13" x14ac:dyDescent="0.5">
      <c r="A1" s="24" t="str">
        <f>Assessment_DataCollection!A1</f>
        <v>SECTION</v>
      </c>
      <c r="B1" s="288"/>
      <c r="C1" s="174" t="str">
        <f>Assessment_DataCollection!B385</f>
        <v>Instructor Qualifications</v>
      </c>
      <c r="D1" s="288"/>
      <c r="E1" s="288"/>
      <c r="F1" s="288"/>
      <c r="G1" s="288"/>
      <c r="H1" s="97" t="s">
        <v>81</v>
      </c>
      <c r="I1" s="288"/>
      <c r="J1" s="288"/>
      <c r="K1" s="288"/>
      <c r="L1" s="288"/>
      <c r="M1" s="288"/>
    </row>
    <row r="2" spans="1:13" x14ac:dyDescent="0.5">
      <c r="A2" s="29" t="s">
        <v>548</v>
      </c>
      <c r="B2" s="288"/>
      <c r="C2" s="288"/>
      <c r="D2" s="288"/>
      <c r="E2" s="288"/>
      <c r="F2" s="288"/>
      <c r="G2" s="288"/>
      <c r="H2" s="288"/>
      <c r="I2" s="288"/>
      <c r="J2" s="288"/>
      <c r="K2" s="288"/>
      <c r="L2" s="288"/>
      <c r="M2" s="288"/>
    </row>
    <row r="3" spans="1:13" ht="14.7" thickBot="1" x14ac:dyDescent="0.55000000000000004">
      <c r="A3" s="288"/>
      <c r="B3" s="288"/>
      <c r="C3" s="17"/>
      <c r="D3" s="288"/>
      <c r="E3" s="288"/>
      <c r="F3" s="288"/>
      <c r="G3" s="288"/>
      <c r="H3" s="288"/>
      <c r="I3" s="288"/>
      <c r="J3" s="288"/>
      <c r="K3" s="288"/>
      <c r="L3" s="288"/>
      <c r="M3" s="288"/>
    </row>
    <row r="4" spans="1:13" x14ac:dyDescent="0.5">
      <c r="A4" s="288"/>
      <c r="B4" s="288"/>
      <c r="C4" s="38" t="s">
        <v>15</v>
      </c>
      <c r="D4" s="43">
        <f>'S3S3.1'!C2</f>
        <v>3.1</v>
      </c>
      <c r="E4" s="37">
        <f>'S3S3.2'!C2</f>
        <v>3.2</v>
      </c>
      <c r="F4" s="37">
        <f>'S3S3.3'!C2</f>
        <v>3.3</v>
      </c>
      <c r="G4" s="37">
        <f>'S3S3.4'!C2</f>
        <v>3.4</v>
      </c>
      <c r="H4" s="37">
        <f>'S3S3.5'!C2</f>
        <v>3.5</v>
      </c>
      <c r="I4" s="37">
        <f>'S3S3.6'!C2</f>
        <v>3.6</v>
      </c>
      <c r="J4" s="293"/>
      <c r="K4" s="293"/>
      <c r="L4" s="293"/>
      <c r="M4" s="293"/>
    </row>
    <row r="5" spans="1:13" ht="56.2" customHeight="1" thickBot="1" x14ac:dyDescent="0.55000000000000004">
      <c r="A5" s="24" t="s">
        <v>493</v>
      </c>
      <c r="B5" s="13"/>
      <c r="C5" s="39" t="s">
        <v>549</v>
      </c>
      <c r="D5" s="77" t="str">
        <f>'S3S3.1'!D2</f>
        <v>Prerequisites</v>
      </c>
      <c r="E5" s="77" t="str">
        <f>'S3S3.2'!D2</f>
        <v>Training</v>
      </c>
      <c r="F5" s="77" t="str">
        <f>'S3S3.3'!D2</f>
        <v>Student Teaching/Practicum</v>
      </c>
      <c r="G5" s="77" t="str">
        <f>'S3S3.4'!D2</f>
        <v>Exit Assessment</v>
      </c>
      <c r="H5" s="77" t="str">
        <f>'S3S3.5'!D2</f>
        <v>Ongoing Training and Recertification</v>
      </c>
      <c r="I5" s="77" t="str">
        <f>'S3S3.6'!D2</f>
        <v>Instructor Training</v>
      </c>
      <c r="J5" s="293"/>
      <c r="K5" s="282" t="s">
        <v>910</v>
      </c>
      <c r="L5" s="293"/>
      <c r="M5" s="293"/>
    </row>
    <row r="6" spans="1:13" ht="14.7" thickTop="1" x14ac:dyDescent="0.5">
      <c r="A6" s="379" t="s">
        <v>551</v>
      </c>
      <c r="B6" s="380"/>
      <c r="C6" s="40">
        <f>SUM(D6:I6)</f>
        <v>0</v>
      </c>
      <c r="D6" s="288">
        <f>'S3S3.1'!E13</f>
        <v>0</v>
      </c>
      <c r="E6" s="288">
        <f>'S3S3.2'!E13</f>
        <v>0</v>
      </c>
      <c r="F6" s="288">
        <f>'S3S3.3'!E9</f>
        <v>0</v>
      </c>
      <c r="G6" s="288">
        <f>'S3S3.4'!E9</f>
        <v>0</v>
      </c>
      <c r="H6" s="288">
        <f>'S3S3.5'!E15</f>
        <v>0</v>
      </c>
      <c r="I6" s="288">
        <f>'S3S3.6'!E11</f>
        <v>0</v>
      </c>
      <c r="J6" s="293"/>
      <c r="K6" s="293">
        <f>C6*0</f>
        <v>0</v>
      </c>
      <c r="L6" s="293"/>
      <c r="M6" s="293"/>
    </row>
    <row r="7" spans="1:13" x14ac:dyDescent="0.5">
      <c r="A7" s="380" t="s">
        <v>552</v>
      </c>
      <c r="B7" s="380"/>
      <c r="C7" s="40">
        <f>SUM(D7:I7)</f>
        <v>2</v>
      </c>
      <c r="D7" s="288">
        <f>'S3S3.1'!F13</f>
        <v>0</v>
      </c>
      <c r="E7" s="288">
        <f>'S3S3.2'!F13</f>
        <v>0</v>
      </c>
      <c r="F7" s="288">
        <f>'S3S3.3'!F9</f>
        <v>1</v>
      </c>
      <c r="G7" s="288">
        <f>'S3S3.4'!F9</f>
        <v>0</v>
      </c>
      <c r="H7" s="288">
        <f>'S3S3.5'!F15</f>
        <v>0</v>
      </c>
      <c r="I7" s="288">
        <f>'S3S3.6'!F11</f>
        <v>1</v>
      </c>
      <c r="J7" s="293"/>
      <c r="K7" s="293">
        <f>C7*45</f>
        <v>90</v>
      </c>
      <c r="L7" s="293"/>
      <c r="M7" s="293"/>
    </row>
    <row r="8" spans="1:13" x14ac:dyDescent="0.5">
      <c r="A8" s="380" t="s">
        <v>553</v>
      </c>
      <c r="B8" s="380"/>
      <c r="C8" s="40">
        <f>SUM(D8:I8)</f>
        <v>5</v>
      </c>
      <c r="D8" s="288">
        <f>'S3S3.1'!G13</f>
        <v>2</v>
      </c>
      <c r="E8" s="288">
        <f>'S3S3.2'!G13</f>
        <v>1</v>
      </c>
      <c r="F8" s="288">
        <f>'S3S3.3'!G9</f>
        <v>0</v>
      </c>
      <c r="G8" s="288">
        <f>'S3S3.4'!G9</f>
        <v>1</v>
      </c>
      <c r="H8" s="288">
        <f>'S3S3.5'!G15</f>
        <v>0</v>
      </c>
      <c r="I8" s="288">
        <f>'S3S3.6'!G11</f>
        <v>1</v>
      </c>
      <c r="J8" s="293"/>
      <c r="K8" s="293">
        <f>C8*90</f>
        <v>450</v>
      </c>
      <c r="L8" s="293"/>
      <c r="M8" s="293"/>
    </row>
    <row r="9" spans="1:13" x14ac:dyDescent="0.5">
      <c r="A9" s="380" t="s">
        <v>554</v>
      </c>
      <c r="B9" s="380"/>
      <c r="C9" s="40">
        <f>SUM(D9:I9)</f>
        <v>2</v>
      </c>
      <c r="D9" s="288">
        <f>'S3S3.1'!H13</f>
        <v>0</v>
      </c>
      <c r="E9" s="288">
        <f>'S3S3.2'!H13</f>
        <v>2</v>
      </c>
      <c r="F9" s="288">
        <f>'S3S3.3'!H9</f>
        <v>0</v>
      </c>
      <c r="G9" s="288">
        <f>'S3S3.4'!H9</f>
        <v>0</v>
      </c>
      <c r="H9" s="288">
        <f>'S3S3.5'!H15</f>
        <v>0</v>
      </c>
      <c r="I9" s="288">
        <f>'S3S3.6'!H11</f>
        <v>0</v>
      </c>
      <c r="J9" s="293"/>
      <c r="K9" s="293">
        <f>C9*135</f>
        <v>270</v>
      </c>
      <c r="L9" s="293"/>
      <c r="M9" s="293"/>
    </row>
    <row r="10" spans="1:13" ht="14.7" thickBot="1" x14ac:dyDescent="0.55000000000000004">
      <c r="A10" s="381" t="s">
        <v>555</v>
      </c>
      <c r="B10" s="381"/>
      <c r="C10" s="41">
        <f>SUM(D10:I10)</f>
        <v>5</v>
      </c>
      <c r="D10" s="13">
        <f>'S3S3.1'!I13</f>
        <v>1</v>
      </c>
      <c r="E10" s="13">
        <f>'S3S3.2'!I13</f>
        <v>0</v>
      </c>
      <c r="F10" s="13">
        <f>'S3S3.3'!I9</f>
        <v>0</v>
      </c>
      <c r="G10" s="13">
        <f>'S3S3.4'!I9</f>
        <v>0</v>
      </c>
      <c r="H10" s="13">
        <f>'S3S3.5'!I15</f>
        <v>4</v>
      </c>
      <c r="I10" s="13">
        <f>'S3S3.6'!I11</f>
        <v>0</v>
      </c>
      <c r="J10" s="281"/>
      <c r="K10" s="281">
        <f>C10*180</f>
        <v>900</v>
      </c>
      <c r="L10" s="293"/>
      <c r="M10" s="293"/>
    </row>
    <row r="11" spans="1:13" ht="15" thickTop="1" thickBot="1" x14ac:dyDescent="0.55000000000000004">
      <c r="A11" s="288"/>
      <c r="B11" s="288"/>
      <c r="C11" s="42">
        <f>SUM(C6:C10)</f>
        <v>14</v>
      </c>
      <c r="D11" s="17"/>
      <c r="E11" s="288"/>
      <c r="F11" s="288"/>
      <c r="G11" s="288"/>
      <c r="H11" s="288"/>
      <c r="I11" s="288"/>
      <c r="J11" s="293" t="s">
        <v>15</v>
      </c>
      <c r="K11" s="293">
        <f>ROUND((SUM(K6:K10)/C11),0)</f>
        <v>122</v>
      </c>
      <c r="L11" s="293">
        <f>360-K11</f>
        <v>238</v>
      </c>
      <c r="M11" s="293"/>
    </row>
    <row r="18" spans="5:5" x14ac:dyDescent="0.5">
      <c r="E18" s="17"/>
    </row>
    <row r="19" spans="5:5" x14ac:dyDescent="0.5">
      <c r="E19" s="17"/>
    </row>
    <row r="33" spans="1:10" ht="14.7" thickBot="1" x14ac:dyDescent="0.55000000000000004">
      <c r="A33" s="288"/>
      <c r="B33" s="288"/>
      <c r="C33" s="288"/>
      <c r="D33" s="288"/>
      <c r="E33" s="288"/>
      <c r="F33" s="288"/>
      <c r="G33" s="288"/>
      <c r="H33" s="288"/>
      <c r="I33" s="288"/>
      <c r="J33" s="288"/>
    </row>
    <row r="34" spans="1:10" ht="43.35" thickBot="1" x14ac:dyDescent="0.55000000000000004">
      <c r="A34" s="289" t="s">
        <v>506</v>
      </c>
      <c r="B34" s="290"/>
      <c r="C34" s="290"/>
      <c r="D34" s="290"/>
      <c r="E34" s="290"/>
      <c r="F34" s="290"/>
      <c r="G34" s="291" t="s">
        <v>507</v>
      </c>
      <c r="H34" s="288"/>
      <c r="I34" s="288"/>
      <c r="J34" s="288"/>
    </row>
    <row r="35" spans="1:10" s="288" customFormat="1" ht="15.7" thickBot="1" x14ac:dyDescent="0.55000000000000004">
      <c r="A35" s="289" t="s">
        <v>38</v>
      </c>
      <c r="B35" s="290"/>
      <c r="C35" s="290"/>
      <c r="D35" s="290"/>
      <c r="E35" s="290"/>
      <c r="F35" s="290"/>
      <c r="G35" s="283"/>
    </row>
    <row r="36" spans="1:10" ht="44.2" customHeight="1" thickBot="1" x14ac:dyDescent="0.55000000000000004">
      <c r="A36" s="376" t="e">
        <f>VLOOKUP(G36,'S3S3.1'!$A$17:$I$26,2,FALSE)</f>
        <v>#N/A</v>
      </c>
      <c r="B36" s="377"/>
      <c r="C36" s="377"/>
      <c r="D36" s="377"/>
      <c r="E36" s="377"/>
      <c r="F36" s="378"/>
      <c r="G36" s="292">
        <v>1</v>
      </c>
      <c r="H36" s="288"/>
      <c r="I36" s="288"/>
      <c r="J36" s="288"/>
    </row>
    <row r="37" spans="1:10" ht="14.7" thickBot="1" x14ac:dyDescent="0.55000000000000004">
      <c r="A37" s="376" t="e">
        <f>VLOOKUP(G37,'S3S3.1'!$A$17:$I$26,2,FALSE)</f>
        <v>#N/A</v>
      </c>
      <c r="B37" s="377"/>
      <c r="C37" s="377"/>
      <c r="D37" s="377"/>
      <c r="E37" s="377"/>
      <c r="F37" s="378"/>
      <c r="G37" s="292">
        <v>2</v>
      </c>
      <c r="H37" s="288"/>
      <c r="I37" s="288"/>
      <c r="J37" s="288"/>
    </row>
    <row r="38" spans="1:10" ht="15" customHeight="1" thickBot="1" x14ac:dyDescent="0.55000000000000004">
      <c r="A38" s="376" t="e">
        <f>VLOOKUP(G38,'S3S3.1'!$A$17:$I$26,2,FALSE)</f>
        <v>#N/A</v>
      </c>
      <c r="B38" s="377"/>
      <c r="C38" s="377"/>
      <c r="D38" s="377"/>
      <c r="E38" s="377"/>
      <c r="F38" s="378"/>
      <c r="G38" s="292">
        <v>3</v>
      </c>
      <c r="H38" s="288"/>
      <c r="I38" s="288"/>
      <c r="J38" s="288"/>
    </row>
    <row r="39" spans="1:10" s="288" customFormat="1" ht="15" customHeight="1" thickBot="1" x14ac:dyDescent="0.55000000000000004">
      <c r="A39" s="294" t="s">
        <v>40</v>
      </c>
      <c r="B39" s="295"/>
      <c r="C39" s="295"/>
      <c r="D39" s="295"/>
      <c r="E39" s="295"/>
      <c r="F39" s="295"/>
      <c r="G39" s="284"/>
    </row>
    <row r="40" spans="1:10" ht="14.7" thickBot="1" x14ac:dyDescent="0.55000000000000004">
      <c r="A40" s="376" t="str">
        <f>VLOOKUP(G40,'S3S3.2'!$A$17:$I$26,2,FALSE)</f>
        <v>It seems like the State is wanting to move towards a common standard and curriculum in regards to instructor training and curriculum.</v>
      </c>
      <c r="B40" s="377"/>
      <c r="C40" s="377"/>
      <c r="D40" s="377"/>
      <c r="E40" s="377"/>
      <c r="F40" s="378"/>
      <c r="G40" s="292">
        <v>1</v>
      </c>
      <c r="H40" s="288"/>
      <c r="I40" s="288"/>
      <c r="J40" s="288"/>
    </row>
    <row r="41" spans="1:10" ht="14.7" thickBot="1" x14ac:dyDescent="0.55000000000000004">
      <c r="A41" s="376" t="str">
        <f>VLOOKUP(G41,'S3S3.2'!$A$17:$I$26,2,FALSE)</f>
        <v>The State seems like it wants to add to the instructor candidate courses more information on developing lesson plans, managing and taking control of vehicle during BTW and an emergency, devleoping partnerships and communicate with parents/mentors/guardians and state officials, influencing learning/habit development, demonstrating a variety of coach techniques for BTW, assessing student performance, assisting the learner with applying concepts from the classroom and BTW, improving knowledge of risk management principles and applying them, assessing the driver education course, and scheduling and grading a driver education course.</v>
      </c>
      <c r="B41" s="377"/>
      <c r="C41" s="377"/>
      <c r="D41" s="377"/>
      <c r="E41" s="377"/>
      <c r="F41" s="378"/>
      <c r="G41" s="292">
        <v>2</v>
      </c>
      <c r="H41" s="288"/>
      <c r="I41" s="288"/>
      <c r="J41" s="288"/>
    </row>
    <row r="42" spans="1:10" ht="15" customHeight="1" thickBot="1" x14ac:dyDescent="0.55000000000000004">
      <c r="A42" s="376" t="e">
        <f>VLOOKUP(G42,'S3S3.2'!$A$17:$I$26,2,FALSE)</f>
        <v>#N/A</v>
      </c>
      <c r="B42" s="377"/>
      <c r="C42" s="377"/>
      <c r="D42" s="377"/>
      <c r="E42" s="377"/>
      <c r="F42" s="378"/>
      <c r="G42" s="292">
        <v>3</v>
      </c>
      <c r="H42" s="288"/>
      <c r="I42" s="288"/>
      <c r="J42" s="288"/>
    </row>
    <row r="43" spans="1:10" s="288" customFormat="1" ht="15" customHeight="1" thickBot="1" x14ac:dyDescent="0.55000000000000004">
      <c r="A43" s="294" t="s">
        <v>42</v>
      </c>
      <c r="B43" s="295"/>
      <c r="C43" s="295"/>
      <c r="D43" s="295"/>
      <c r="E43" s="295"/>
      <c r="F43" s="295"/>
      <c r="G43" s="284"/>
    </row>
    <row r="44" spans="1:10" ht="14.7" thickBot="1" x14ac:dyDescent="0.55000000000000004">
      <c r="A44" s="376" t="e">
        <f>VLOOKUP(G44,'S3S3.3'!$A$17:$I$26,2,FALSE)</f>
        <v>#N/A</v>
      </c>
      <c r="B44" s="377"/>
      <c r="C44" s="377"/>
      <c r="D44" s="377"/>
      <c r="E44" s="377"/>
      <c r="F44" s="378"/>
      <c r="G44" s="292">
        <v>1</v>
      </c>
      <c r="H44" s="288"/>
      <c r="I44" s="288"/>
      <c r="J44" s="288"/>
    </row>
    <row r="45" spans="1:10" ht="14.7" thickBot="1" x14ac:dyDescent="0.55000000000000004">
      <c r="A45" s="376" t="e">
        <f>VLOOKUP(G45,'S3S3.3'!$A$17:$I$26,2,FALSE)</f>
        <v>#N/A</v>
      </c>
      <c r="B45" s="377"/>
      <c r="C45" s="377"/>
      <c r="D45" s="377"/>
      <c r="E45" s="377"/>
      <c r="F45" s="378"/>
      <c r="G45" s="292">
        <v>2</v>
      </c>
      <c r="H45" s="288"/>
      <c r="I45" s="288"/>
      <c r="J45" s="288"/>
    </row>
    <row r="46" spans="1:10" ht="15" customHeight="1" thickBot="1" x14ac:dyDescent="0.55000000000000004">
      <c r="A46" s="376" t="e">
        <f>VLOOKUP(G46,'S3S3.3'!$A$17:$I$26,2,FALSE)</f>
        <v>#N/A</v>
      </c>
      <c r="B46" s="377"/>
      <c r="C46" s="377"/>
      <c r="D46" s="377"/>
      <c r="E46" s="377"/>
      <c r="F46" s="378"/>
      <c r="G46" s="292">
        <v>3</v>
      </c>
      <c r="H46" s="288"/>
      <c r="I46" s="288"/>
      <c r="J46" s="288"/>
    </row>
    <row r="47" spans="1:10" s="288" customFormat="1" ht="15" customHeight="1" thickBot="1" x14ac:dyDescent="0.55000000000000004">
      <c r="A47" s="289" t="s">
        <v>44</v>
      </c>
      <c r="B47" s="295"/>
      <c r="C47" s="295"/>
      <c r="D47" s="295"/>
      <c r="E47" s="295"/>
      <c r="F47" s="295"/>
      <c r="G47" s="287"/>
    </row>
    <row r="48" spans="1:10" ht="14.7" thickBot="1" x14ac:dyDescent="0.55000000000000004">
      <c r="A48" s="376" t="str">
        <f>VLOOKUP(G48,'S3S3.4'!$A$17:$I$26,2,FALSE)</f>
        <v>The State is planning on developing and implementing an advanced exit level, in-vehicle teaching skills assessment.</v>
      </c>
      <c r="B48" s="377"/>
      <c r="C48" s="377"/>
      <c r="D48" s="377"/>
      <c r="E48" s="377"/>
      <c r="F48" s="378"/>
      <c r="G48" s="292">
        <v>1</v>
      </c>
      <c r="H48" s="288"/>
      <c r="I48" s="288"/>
      <c r="J48" s="288"/>
    </row>
    <row r="49" spans="1:10" ht="14.7" thickBot="1" x14ac:dyDescent="0.55000000000000004">
      <c r="A49" s="376" t="e">
        <f>VLOOKUP(G49,'S3S3.4'!$A$17:$I$26,2,FALSE)</f>
        <v>#N/A</v>
      </c>
      <c r="B49" s="377"/>
      <c r="C49" s="377"/>
      <c r="D49" s="377"/>
      <c r="E49" s="377"/>
      <c r="F49" s="378"/>
      <c r="G49" s="292">
        <v>2</v>
      </c>
      <c r="H49" s="288"/>
      <c r="I49" s="288"/>
      <c r="J49" s="288"/>
    </row>
    <row r="50" spans="1:10" ht="15" customHeight="1" thickBot="1" x14ac:dyDescent="0.55000000000000004">
      <c r="A50" s="376" t="e">
        <f>VLOOKUP(G50,'S3S3.4'!$A$17:$I$26,2,FALSE)</f>
        <v>#N/A</v>
      </c>
      <c r="B50" s="377"/>
      <c r="C50" s="377"/>
      <c r="D50" s="377"/>
      <c r="E50" s="377"/>
      <c r="F50" s="378"/>
      <c r="G50" s="292">
        <v>3</v>
      </c>
      <c r="H50" s="288"/>
      <c r="I50" s="288"/>
      <c r="J50" s="288"/>
    </row>
    <row r="51" spans="1:10" s="288" customFormat="1" ht="15" customHeight="1" thickBot="1" x14ac:dyDescent="0.55000000000000004">
      <c r="A51" s="289" t="s">
        <v>46</v>
      </c>
      <c r="B51" s="295"/>
      <c r="C51" s="295"/>
      <c r="D51" s="295"/>
      <c r="E51" s="295"/>
      <c r="F51" s="295"/>
      <c r="G51" s="287"/>
    </row>
    <row r="52" spans="1:10" ht="14.7" thickBot="1" x14ac:dyDescent="0.55000000000000004">
      <c r="A52" s="376" t="e">
        <f>VLOOKUP(G52,'S3S3.5'!$A$19:$I$28,2,FALSE)</f>
        <v>#N/A</v>
      </c>
      <c r="B52" s="377"/>
      <c r="C52" s="377"/>
      <c r="D52" s="377"/>
      <c r="E52" s="377"/>
      <c r="F52" s="378"/>
      <c r="G52" s="292">
        <v>1</v>
      </c>
      <c r="H52" s="288"/>
      <c r="I52" s="288"/>
      <c r="J52" s="288"/>
    </row>
    <row r="53" spans="1:10" ht="14.7" thickBot="1" x14ac:dyDescent="0.55000000000000004">
      <c r="A53" s="376" t="e">
        <f>VLOOKUP(G53,'S3S3.5'!$A$19:$I$28,2,FALSE)</f>
        <v>#N/A</v>
      </c>
      <c r="B53" s="377"/>
      <c r="C53" s="377"/>
      <c r="D53" s="377"/>
      <c r="E53" s="377"/>
      <c r="F53" s="378"/>
      <c r="G53" s="292">
        <v>2</v>
      </c>
      <c r="H53" s="288"/>
      <c r="I53" s="288"/>
      <c r="J53" s="288"/>
    </row>
    <row r="54" spans="1:10" ht="15" customHeight="1" thickBot="1" x14ac:dyDescent="0.55000000000000004">
      <c r="A54" s="376" t="e">
        <f>VLOOKUP(G54,'S3S3.5'!$A$19:$I$28,2,FALSE)</f>
        <v>#N/A</v>
      </c>
      <c r="B54" s="377"/>
      <c r="C54" s="377"/>
      <c r="D54" s="377"/>
      <c r="E54" s="377"/>
      <c r="F54" s="378"/>
      <c r="G54" s="292">
        <v>3</v>
      </c>
      <c r="H54" s="288"/>
      <c r="I54" s="288"/>
      <c r="J54" s="288"/>
    </row>
    <row r="55" spans="1:10" s="288" customFormat="1" ht="15" customHeight="1" thickBot="1" x14ac:dyDescent="0.55000000000000004">
      <c r="A55" s="289" t="s">
        <v>48</v>
      </c>
      <c r="B55" s="295"/>
      <c r="C55" s="295"/>
      <c r="D55" s="295"/>
      <c r="E55" s="295"/>
      <c r="F55" s="295"/>
      <c r="G55" s="287"/>
    </row>
    <row r="56" spans="1:10" ht="14.7" thickBot="1" x14ac:dyDescent="0.55000000000000004">
      <c r="A56" s="376" t="str">
        <f>VLOOKUP(G56,'S3S3.6'!$A$17:$I$26,2,FALSE)</f>
        <v xml:space="preserve">The State is planning on using the ANSTE Model Driver Education Training Materials for all instructor training courses.  </v>
      </c>
      <c r="B56" s="377"/>
      <c r="C56" s="377"/>
      <c r="D56" s="377"/>
      <c r="E56" s="377"/>
      <c r="F56" s="378"/>
      <c r="G56" s="292">
        <v>1</v>
      </c>
      <c r="H56" s="288"/>
      <c r="I56" s="288"/>
      <c r="J56" s="288"/>
    </row>
    <row r="57" spans="1:10" ht="14.7" thickBot="1" x14ac:dyDescent="0.55000000000000004">
      <c r="A57" s="376" t="str">
        <f>VLOOKUP(G57,'S3S3.6'!$A$17:$I$26,2,FALSE)</f>
        <v>The State is considering bringing all of the driver education teacher preparation training to the State level which would help in the different ways that the courses are taught now.</v>
      </c>
      <c r="B57" s="377"/>
      <c r="C57" s="377"/>
      <c r="D57" s="377"/>
      <c r="E57" s="377"/>
      <c r="F57" s="378"/>
      <c r="G57" s="292">
        <v>2</v>
      </c>
      <c r="H57" s="288"/>
      <c r="I57" s="288"/>
      <c r="J57" s="288"/>
    </row>
    <row r="58" spans="1:10" ht="15" customHeight="1" thickBot="1" x14ac:dyDescent="0.55000000000000004">
      <c r="A58" s="376" t="e">
        <f>VLOOKUP(G58,'S3S3.6'!$A$17:$I$26,2,FALSE)</f>
        <v>#N/A</v>
      </c>
      <c r="B58" s="377"/>
      <c r="C58" s="377"/>
      <c r="D58" s="377"/>
      <c r="E58" s="377"/>
      <c r="F58" s="378"/>
      <c r="G58" s="292">
        <v>3</v>
      </c>
      <c r="H58" s="288"/>
      <c r="I58" s="288"/>
      <c r="J58" s="288"/>
    </row>
    <row r="59" spans="1:10" ht="14.7" thickBot="1" x14ac:dyDescent="0.55000000000000004">
      <c r="A59" s="288"/>
      <c r="B59" s="288"/>
      <c r="C59" s="288"/>
      <c r="D59" s="288"/>
      <c r="E59" s="288"/>
      <c r="F59" s="288"/>
      <c r="G59" s="288"/>
      <c r="H59" s="288"/>
      <c r="I59" s="288"/>
      <c r="J59" s="288"/>
    </row>
    <row r="60" spans="1:10" ht="43.35" thickBot="1" x14ac:dyDescent="0.55000000000000004">
      <c r="A60" s="289" t="s">
        <v>510</v>
      </c>
      <c r="B60" s="290"/>
      <c r="C60" s="290"/>
      <c r="D60" s="290"/>
      <c r="E60" s="290"/>
      <c r="F60" s="290"/>
      <c r="G60" s="291" t="s">
        <v>507</v>
      </c>
      <c r="H60" s="288"/>
      <c r="I60" s="288"/>
      <c r="J60" s="288"/>
    </row>
    <row r="61" spans="1:10" s="288" customFormat="1" ht="15.7" thickBot="1" x14ac:dyDescent="0.55000000000000004">
      <c r="A61" s="289" t="s">
        <v>38</v>
      </c>
      <c r="B61" s="290"/>
      <c r="C61" s="290"/>
      <c r="D61" s="290"/>
      <c r="E61" s="290"/>
      <c r="F61" s="290"/>
      <c r="G61" s="283"/>
    </row>
    <row r="62" spans="1:10" ht="14.7" thickBot="1" x14ac:dyDescent="0.55000000000000004">
      <c r="A62" s="376" t="str">
        <f>VLOOKUP(G62,'S3S3.1'!$A$30:$I$39,2,FALSE)</f>
        <v xml:space="preserve">Prerequisites for instructor candidates include state identification background and criminal history checks initially and every five years, clean and acceptable driving record, a valid driver license, completed a first aid course, complete driving dynamics or defensive driving course, meet health requirements, and be at least 21 years of age and at least four years of driving experience.    </v>
      </c>
      <c r="B62" s="377"/>
      <c r="C62" s="377"/>
      <c r="D62" s="377"/>
      <c r="E62" s="377"/>
      <c r="F62" s="378"/>
      <c r="G62" s="292">
        <v>1</v>
      </c>
      <c r="H62" s="288"/>
      <c r="I62" s="288"/>
      <c r="J62" s="288"/>
    </row>
    <row r="63" spans="1:10" ht="14.7" thickBot="1" x14ac:dyDescent="0.55000000000000004">
      <c r="A63" s="376" t="str">
        <f>VLOOKUP(G63,'S3S3.1'!$A$30:$I$39,2,FALSE)</f>
        <v>The State requires instructor candidates to pass a knowledge test of rules of the road.</v>
      </c>
      <c r="B63" s="377"/>
      <c r="C63" s="377"/>
      <c r="D63" s="377"/>
      <c r="E63" s="377"/>
      <c r="F63" s="378"/>
      <c r="G63" s="292">
        <v>2</v>
      </c>
      <c r="H63" s="288"/>
      <c r="I63" s="288"/>
      <c r="J63" s="288"/>
    </row>
    <row r="64" spans="1:10" ht="15" customHeight="1" thickBot="1" x14ac:dyDescent="0.55000000000000004">
      <c r="A64" s="376" t="e">
        <f>VLOOKUP(G64,'S3S3.1'!$A$30:$I$39,2,FALSE)</f>
        <v>#N/A</v>
      </c>
      <c r="B64" s="377"/>
      <c r="C64" s="377"/>
      <c r="D64" s="377"/>
      <c r="E64" s="377"/>
      <c r="F64" s="378"/>
      <c r="G64" s="292">
        <v>3</v>
      </c>
      <c r="H64" s="288"/>
      <c r="I64" s="288"/>
      <c r="J64" s="288"/>
    </row>
    <row r="65" spans="1:10" s="288" customFormat="1" ht="15" customHeight="1" thickBot="1" x14ac:dyDescent="0.55000000000000004">
      <c r="A65" s="294" t="s">
        <v>40</v>
      </c>
      <c r="B65" s="295"/>
      <c r="C65" s="295"/>
      <c r="D65" s="295"/>
      <c r="E65" s="295"/>
      <c r="F65" s="295"/>
      <c r="G65" s="284"/>
    </row>
    <row r="66" spans="1:10" ht="14.7" thickBot="1" x14ac:dyDescent="0.55000000000000004">
      <c r="A66" s="376" t="str">
        <f>VLOOKUP(G66,'S3S3.2'!$A$30:$I$39,2,FALSE)</f>
        <v>The instructor candidate courses reviewed had sufficient time allotted for classroom peer teaching on topics which are part of the driver education curriculum.</v>
      </c>
      <c r="B66" s="377"/>
      <c r="C66" s="377"/>
      <c r="D66" s="377"/>
      <c r="E66" s="377"/>
      <c r="F66" s="378"/>
      <c r="G66" s="292">
        <v>1</v>
      </c>
      <c r="H66" s="288"/>
      <c r="I66" s="288"/>
      <c r="J66" s="288"/>
    </row>
    <row r="67" spans="1:10" ht="14.7" thickBot="1" x14ac:dyDescent="0.55000000000000004">
      <c r="A67" s="376" t="str">
        <f>VLOOKUP(G67,'S3S3.2'!$A$30:$I$39,2,FALSE)</f>
        <v>The instructor candidate courses reviewed had sufficient time allotted for peer teaching BTW on topics which are part of the driver education curriculum.</v>
      </c>
      <c r="B67" s="377"/>
      <c r="C67" s="377"/>
      <c r="D67" s="377"/>
      <c r="E67" s="377"/>
      <c r="F67" s="378"/>
      <c r="G67" s="292">
        <v>2</v>
      </c>
      <c r="H67" s="288"/>
      <c r="I67" s="288"/>
      <c r="J67" s="288"/>
    </row>
    <row r="68" spans="1:10" ht="15" customHeight="1" thickBot="1" x14ac:dyDescent="0.55000000000000004">
      <c r="A68" s="376" t="str">
        <f>VLOOKUP(G68,'S3S3.2'!$A$30:$I$39,2,FALSE)</f>
        <v>The State requires instructor candidates to pass a knowledge test of rules of the road.</v>
      </c>
      <c r="B68" s="377"/>
      <c r="C68" s="377"/>
      <c r="D68" s="377"/>
      <c r="E68" s="377"/>
      <c r="F68" s="378"/>
      <c r="G68" s="292">
        <v>3</v>
      </c>
      <c r="H68" s="288"/>
      <c r="I68" s="288"/>
      <c r="J68" s="288"/>
    </row>
    <row r="69" spans="1:10" s="288" customFormat="1" ht="15" customHeight="1" thickBot="1" x14ac:dyDescent="0.55000000000000004">
      <c r="A69" s="294" t="s">
        <v>42</v>
      </c>
      <c r="B69" s="295"/>
      <c r="C69" s="295"/>
      <c r="D69" s="295"/>
      <c r="E69" s="295"/>
      <c r="F69" s="295"/>
      <c r="G69" s="284"/>
    </row>
    <row r="70" spans="1:10" ht="14.7" thickBot="1" x14ac:dyDescent="0.55000000000000004">
      <c r="A70" s="376" t="str">
        <f>VLOOKUP(G70,'S3S3.3'!$A$30:$I$39,2,FALSE)</f>
        <v>There is opportunity for teaching classroom and BTW under direct supervision of Class A driving instructor.</v>
      </c>
      <c r="B70" s="377"/>
      <c r="C70" s="377"/>
      <c r="D70" s="377"/>
      <c r="E70" s="377"/>
      <c r="F70" s="378"/>
      <c r="G70" s="292">
        <v>1</v>
      </c>
      <c r="H70" s="288"/>
      <c r="I70" s="288"/>
      <c r="J70" s="288"/>
    </row>
    <row r="71" spans="1:10" ht="14.7" thickBot="1" x14ac:dyDescent="0.55000000000000004">
      <c r="A71" s="376" t="e">
        <f>VLOOKUP(G71,'S3S3.3'!$A$30:$I$39,2,FALSE)</f>
        <v>#N/A</v>
      </c>
      <c r="B71" s="377"/>
      <c r="C71" s="377"/>
      <c r="D71" s="377"/>
      <c r="E71" s="377"/>
      <c r="F71" s="378"/>
      <c r="G71" s="292">
        <v>2</v>
      </c>
      <c r="H71" s="288"/>
      <c r="I71" s="288"/>
      <c r="J71" s="288"/>
    </row>
    <row r="72" spans="1:10" ht="15" customHeight="1" thickBot="1" x14ac:dyDescent="0.55000000000000004">
      <c r="A72" s="376" t="e">
        <f>VLOOKUP(G72,'S3S3.3'!$A$30:$I$39,2,FALSE)</f>
        <v>#N/A</v>
      </c>
      <c r="B72" s="377"/>
      <c r="C72" s="377"/>
      <c r="D72" s="377"/>
      <c r="E72" s="377"/>
      <c r="F72" s="378"/>
      <c r="G72" s="292">
        <v>3</v>
      </c>
      <c r="H72" s="288"/>
      <c r="I72" s="288"/>
      <c r="J72" s="288"/>
    </row>
    <row r="73" spans="1:10" s="288" customFormat="1" ht="15" customHeight="1" thickBot="1" x14ac:dyDescent="0.55000000000000004">
      <c r="A73" s="289" t="s">
        <v>44</v>
      </c>
      <c r="B73" s="295"/>
      <c r="C73" s="295"/>
      <c r="D73" s="295"/>
      <c r="E73" s="295"/>
      <c r="F73" s="295"/>
      <c r="G73" s="287"/>
    </row>
    <row r="74" spans="1:10" ht="14.7" thickBot="1" x14ac:dyDescent="0.55000000000000004">
      <c r="A74" s="376" t="str">
        <f>VLOOKUP(G74,'S3S3.4'!$A$30:$I$39,2,FALSE)</f>
        <v xml:space="preserve">A driver knowledge test is given at the end of the driver education instructor preparation program.  The emphasis is on the Maine rules of the road, alcohol, and roadway signs.  </v>
      </c>
      <c r="B74" s="377"/>
      <c r="C74" s="377"/>
      <c r="D74" s="377"/>
      <c r="E74" s="377"/>
      <c r="F74" s="378"/>
      <c r="G74" s="292">
        <v>1</v>
      </c>
      <c r="H74" s="288"/>
      <c r="I74" s="288"/>
      <c r="J74" s="288"/>
    </row>
    <row r="75" spans="1:10" ht="14.7" thickBot="1" x14ac:dyDescent="0.55000000000000004">
      <c r="A75" s="350" t="e">
        <f>VLOOKUP(G75,'S3S3.4'!$A$30:$I$39,2,FALSE)</f>
        <v>#N/A</v>
      </c>
      <c r="B75" s="351"/>
      <c r="C75" s="351"/>
      <c r="D75" s="351"/>
      <c r="E75" s="351"/>
      <c r="F75" s="351"/>
      <c r="G75" s="292">
        <v>2</v>
      </c>
      <c r="H75" s="288"/>
      <c r="I75" s="288"/>
      <c r="J75" s="288"/>
    </row>
    <row r="76" spans="1:10" ht="15" customHeight="1" thickBot="1" x14ac:dyDescent="0.55000000000000004">
      <c r="A76" s="350" t="e">
        <f>VLOOKUP(G76,'S3S3.4'!$A$30:$I$39,2,FALSE)</f>
        <v>#N/A</v>
      </c>
      <c r="B76" s="351"/>
      <c r="C76" s="351"/>
      <c r="D76" s="351"/>
      <c r="E76" s="351"/>
      <c r="F76" s="351"/>
      <c r="G76" s="292">
        <v>3</v>
      </c>
      <c r="H76" s="288"/>
      <c r="I76" s="288"/>
      <c r="J76" s="288"/>
    </row>
    <row r="77" spans="1:10" s="288" customFormat="1" ht="15" customHeight="1" thickBot="1" x14ac:dyDescent="0.55000000000000004">
      <c r="A77" s="345" t="s">
        <v>46</v>
      </c>
      <c r="B77" s="344"/>
      <c r="C77" s="344"/>
      <c r="D77" s="344"/>
      <c r="E77" s="344"/>
      <c r="F77" s="344"/>
      <c r="G77" s="287"/>
    </row>
    <row r="78" spans="1:10" ht="14.7" thickBot="1" x14ac:dyDescent="0.55000000000000004">
      <c r="A78" s="376" t="str">
        <f>VLOOKUP(G78,'S3S3.5'!$A$32:$I$41,2,FALSE)</f>
        <v>The provision of a minimum of sixteen hours of continuing education every two years following the issuance of the initial driver education instructor license.</v>
      </c>
      <c r="B78" s="377"/>
      <c r="C78" s="377"/>
      <c r="D78" s="377"/>
      <c r="E78" s="377"/>
      <c r="F78" s="378"/>
      <c r="G78" s="292">
        <v>1</v>
      </c>
      <c r="H78" s="288"/>
      <c r="I78" s="288"/>
      <c r="J78" s="288"/>
    </row>
    <row r="79" spans="1:10" ht="14.7" thickBot="1" x14ac:dyDescent="0.55000000000000004">
      <c r="A79" s="376" t="str">
        <f>VLOOKUP(G79,'S3S3.5'!$A$32:$I$41,2,FALSE)</f>
        <v>The State uses state and federal criminal history record information for screening new and current driver education instructors.</v>
      </c>
      <c r="B79" s="377"/>
      <c r="C79" s="377"/>
      <c r="D79" s="377"/>
      <c r="E79" s="377"/>
      <c r="F79" s="378"/>
      <c r="G79" s="292">
        <v>2</v>
      </c>
      <c r="H79" s="288"/>
      <c r="I79" s="288"/>
      <c r="J79" s="288"/>
    </row>
    <row r="80" spans="1:10" ht="15" customHeight="1" thickBot="1" x14ac:dyDescent="0.55000000000000004">
      <c r="A80" s="376" t="str">
        <f>VLOOKUP(G80,'S3S3.5'!$A$32:$I$41,2,FALSE)</f>
        <v>Other related course requirements are in the rules/regulations and are met and include first aid and dynamics or defensive driving courses.</v>
      </c>
      <c r="B80" s="377"/>
      <c r="C80" s="377"/>
      <c r="D80" s="377"/>
      <c r="E80" s="377"/>
      <c r="F80" s="378"/>
      <c r="G80" s="292">
        <v>3</v>
      </c>
      <c r="H80" s="288"/>
      <c r="I80" s="288"/>
      <c r="J80" s="288"/>
    </row>
    <row r="81" spans="1:10" s="288" customFormat="1" ht="15" customHeight="1" thickBot="1" x14ac:dyDescent="0.55000000000000004">
      <c r="A81" s="289" t="s">
        <v>48</v>
      </c>
      <c r="B81" s="295"/>
      <c r="C81" s="295"/>
      <c r="D81" s="295"/>
      <c r="E81" s="295"/>
      <c r="F81" s="295"/>
      <c r="G81" s="287"/>
    </row>
    <row r="82" spans="1:10" ht="14.7" thickBot="1" x14ac:dyDescent="0.55000000000000004">
      <c r="A82" s="376" t="str">
        <f>VLOOKUP(G82,'S3S3.6'!$A$30:$I$39,2,FALSE)</f>
        <v xml:space="preserve">Two of the ten driving schools are using the ANSTE Model Driver Education Training Materials for instructor training courses.  </v>
      </c>
      <c r="B82" s="377"/>
      <c r="C82" s="377"/>
      <c r="D82" s="377"/>
      <c r="E82" s="377"/>
      <c r="F82" s="378"/>
      <c r="G82" s="292">
        <v>1</v>
      </c>
      <c r="H82" s="288"/>
      <c r="I82" s="288"/>
      <c r="J82" s="288"/>
    </row>
    <row r="83" spans="1:10" ht="14.7" thickBot="1" x14ac:dyDescent="0.55000000000000004">
      <c r="A83" s="376" t="e">
        <f>VLOOKUP(G83,'S3S3.6'!$A$30:$I$39,2,FALSE)</f>
        <v>#N/A</v>
      </c>
      <c r="B83" s="377"/>
      <c r="C83" s="377"/>
      <c r="D83" s="377"/>
      <c r="E83" s="377"/>
      <c r="F83" s="378"/>
      <c r="G83" s="292">
        <v>2</v>
      </c>
      <c r="H83" s="288"/>
      <c r="I83" s="288"/>
      <c r="J83" s="288"/>
    </row>
    <row r="84" spans="1:10" ht="15" customHeight="1" thickBot="1" x14ac:dyDescent="0.55000000000000004">
      <c r="A84" s="376" t="e">
        <f>VLOOKUP(G84,'S3S3.6'!$A$30:$I$39,2,FALSE)</f>
        <v>#N/A</v>
      </c>
      <c r="B84" s="377"/>
      <c r="C84" s="377"/>
      <c r="D84" s="377"/>
      <c r="E84" s="377"/>
      <c r="F84" s="378"/>
      <c r="G84" s="292">
        <v>3</v>
      </c>
      <c r="H84" s="288"/>
      <c r="I84" s="288"/>
      <c r="J84" s="288"/>
    </row>
    <row r="85" spans="1:10" x14ac:dyDescent="0.5">
      <c r="A85" s="288"/>
      <c r="B85" s="288"/>
      <c r="C85" s="288"/>
      <c r="D85" s="288"/>
      <c r="E85" s="288"/>
      <c r="F85" s="288"/>
      <c r="G85" s="288"/>
      <c r="H85" s="288"/>
      <c r="I85" s="288"/>
      <c r="J85" s="288"/>
    </row>
    <row r="86" spans="1:10" ht="14.7" thickBot="1" x14ac:dyDescent="0.55000000000000004">
      <c r="A86" s="288"/>
      <c r="B86" s="288"/>
      <c r="C86" s="288"/>
      <c r="D86" s="288"/>
      <c r="E86" s="288"/>
      <c r="F86" s="288"/>
      <c r="G86" s="288"/>
      <c r="H86" s="288"/>
      <c r="I86" s="288"/>
      <c r="J86" s="288"/>
    </row>
    <row r="87" spans="1:10" ht="43.35" thickBot="1" x14ac:dyDescent="0.55000000000000004">
      <c r="A87" s="289" t="s">
        <v>515</v>
      </c>
      <c r="B87" s="290"/>
      <c r="C87" s="290"/>
      <c r="D87" s="290"/>
      <c r="E87" s="290"/>
      <c r="F87" s="290"/>
      <c r="G87" s="291" t="s">
        <v>507</v>
      </c>
      <c r="H87" s="288"/>
      <c r="I87" s="288"/>
      <c r="J87" s="288"/>
    </row>
    <row r="88" spans="1:10" s="288" customFormat="1" ht="15.7" thickBot="1" x14ac:dyDescent="0.55000000000000004">
      <c r="A88" s="289" t="s">
        <v>38</v>
      </c>
      <c r="B88" s="290"/>
      <c r="C88" s="290"/>
      <c r="D88" s="290"/>
      <c r="E88" s="290"/>
      <c r="F88" s="290"/>
      <c r="G88" s="283"/>
    </row>
    <row r="89" spans="1:10" ht="14.7" thickBot="1" x14ac:dyDescent="0.55000000000000004">
      <c r="A89" s="376" t="str">
        <f>VLOOKUP(G89,'S3S3.1'!$A$43:$I$52,2,FALSE)</f>
        <v>State should re-implement requiring instructor candidates passing a basic driving skills assessment.</v>
      </c>
      <c r="B89" s="377"/>
      <c r="C89" s="377"/>
      <c r="D89" s="377"/>
      <c r="E89" s="377"/>
      <c r="F89" s="378"/>
      <c r="G89" s="292">
        <v>1</v>
      </c>
      <c r="H89" s="288"/>
      <c r="I89" s="288"/>
      <c r="J89" s="288"/>
    </row>
    <row r="90" spans="1:10" ht="14.7" thickBot="1" x14ac:dyDescent="0.55000000000000004">
      <c r="A90" s="376" t="e">
        <f>VLOOKUP(G90,'S3S3.1'!$A$43:$I$52,2,FALSE)</f>
        <v>#N/A</v>
      </c>
      <c r="B90" s="377"/>
      <c r="C90" s="377"/>
      <c r="D90" s="377"/>
      <c r="E90" s="377"/>
      <c r="F90" s="378"/>
      <c r="G90" s="292">
        <v>2</v>
      </c>
      <c r="H90" s="288"/>
      <c r="I90" s="288"/>
      <c r="J90" s="288"/>
    </row>
    <row r="91" spans="1:10" ht="15" customHeight="1" thickBot="1" x14ac:dyDescent="0.55000000000000004">
      <c r="A91" s="376" t="e">
        <f>VLOOKUP(G91,'S3S3.1'!$A$43:$I$52,2,FALSE)</f>
        <v>#N/A</v>
      </c>
      <c r="B91" s="377"/>
      <c r="C91" s="377"/>
      <c r="D91" s="377"/>
      <c r="E91" s="377"/>
      <c r="F91" s="378"/>
      <c r="G91" s="292">
        <v>3</v>
      </c>
      <c r="H91" s="288"/>
      <c r="I91" s="288"/>
      <c r="J91" s="288"/>
    </row>
    <row r="92" spans="1:10" s="288" customFormat="1" ht="15" customHeight="1" thickBot="1" x14ac:dyDescent="0.55000000000000004">
      <c r="A92" s="294" t="s">
        <v>40</v>
      </c>
      <c r="B92" s="295"/>
      <c r="C92" s="295"/>
      <c r="D92" s="295"/>
      <c r="E92" s="295"/>
      <c r="F92" s="295"/>
      <c r="G92" s="284"/>
    </row>
    <row r="93" spans="1:10" ht="14.7" thickBot="1" x14ac:dyDescent="0.55000000000000004">
      <c r="A93" s="376" t="str">
        <f>VLOOKUP(G93,'S3S3.2'!$A$43:$I$52,2,FALSE)</f>
        <v xml:space="preserve">The State needs to develop, approve, and have all instructor candidates complete a course in teaching/learning theories.   </v>
      </c>
      <c r="B93" s="377"/>
      <c r="C93" s="377"/>
      <c r="D93" s="377"/>
      <c r="E93" s="377"/>
      <c r="F93" s="378"/>
      <c r="G93" s="292">
        <v>1</v>
      </c>
      <c r="H93" s="288"/>
      <c r="I93" s="288"/>
      <c r="J93" s="288"/>
    </row>
    <row r="94" spans="1:10" ht="14.7" thickBot="1" x14ac:dyDescent="0.55000000000000004">
      <c r="A94" s="376" t="str">
        <f>VLOOKUP(G94,'S3S3.2'!$A$43:$I$52,2,FALSE)</f>
        <v>The driver education instructor exam needs to put an additional emphasis on perception/judgment/decision making/evaluation content.</v>
      </c>
      <c r="B94" s="377"/>
      <c r="C94" s="377"/>
      <c r="D94" s="377"/>
      <c r="E94" s="377"/>
      <c r="F94" s="378"/>
      <c r="G94" s="292">
        <v>2</v>
      </c>
      <c r="H94" s="288"/>
      <c r="I94" s="288"/>
      <c r="J94" s="288"/>
    </row>
    <row r="95" spans="1:10" ht="15" customHeight="1" thickBot="1" x14ac:dyDescent="0.55000000000000004">
      <c r="A95" s="376" t="e">
        <f>VLOOKUP(G95,'S3S3.2'!$A$43:$I$52,2,FALSE)</f>
        <v>#N/A</v>
      </c>
      <c r="B95" s="377"/>
      <c r="C95" s="377"/>
      <c r="D95" s="377"/>
      <c r="E95" s="377"/>
      <c r="F95" s="378"/>
      <c r="G95" s="292">
        <v>3</v>
      </c>
      <c r="H95" s="288"/>
      <c r="I95" s="288"/>
      <c r="J95" s="288"/>
    </row>
    <row r="96" spans="1:10" s="288" customFormat="1" ht="15" customHeight="1" thickBot="1" x14ac:dyDescent="0.55000000000000004">
      <c r="A96" s="294" t="s">
        <v>42</v>
      </c>
      <c r="B96" s="295"/>
      <c r="C96" s="295"/>
      <c r="D96" s="295"/>
      <c r="E96" s="295"/>
      <c r="F96" s="295"/>
      <c r="G96" s="284"/>
    </row>
    <row r="97" spans="1:10" ht="14.7" thickBot="1" x14ac:dyDescent="0.55000000000000004">
      <c r="A97" s="376" t="str">
        <f>VLOOKUP(G97,'S3S3.3'!$A$43:$I$52,2,FALSE)</f>
        <v>Instructor candidates completing the Class A course (Classroom) and Class B (BTW) may provide the appropriate instruction for up to 30 days under the direct supervision of a Class A driving instructor who has been licensed as such for at least five years.   This does not seem to be a requirement.  Require all instructor candidates to teach with an Class A and Class B instructor to deliver both classroom and BTW course content during a regularly scheduled driver education course to novice students where the instructor candidate being supervised and evaluated as per Instructor Qualification Standard 3.3.3.</v>
      </c>
      <c r="B97" s="377"/>
      <c r="C97" s="377"/>
      <c r="D97" s="377"/>
      <c r="E97" s="377"/>
      <c r="F97" s="378"/>
      <c r="G97" s="292">
        <v>1</v>
      </c>
      <c r="H97" s="288"/>
      <c r="I97" s="288"/>
      <c r="J97" s="288"/>
    </row>
    <row r="98" spans="1:10" ht="14.7" thickBot="1" x14ac:dyDescent="0.55000000000000004">
      <c r="A98" s="376" t="e">
        <f>VLOOKUP(G98,'S3S3.3'!$A$43:$I$52,2,FALSE)</f>
        <v>#N/A</v>
      </c>
      <c r="B98" s="377"/>
      <c r="C98" s="377"/>
      <c r="D98" s="377"/>
      <c r="E98" s="377"/>
      <c r="F98" s="378"/>
      <c r="G98" s="292">
        <v>2</v>
      </c>
      <c r="H98" s="288"/>
      <c r="I98" s="288"/>
      <c r="J98" s="288"/>
    </row>
    <row r="99" spans="1:10" ht="15" customHeight="1" thickBot="1" x14ac:dyDescent="0.55000000000000004">
      <c r="A99" s="376" t="e">
        <f>VLOOKUP(G99,'S3S3.3'!$A$43:$I$52,2,FALSE)</f>
        <v>#N/A</v>
      </c>
      <c r="B99" s="377"/>
      <c r="C99" s="377"/>
      <c r="D99" s="377"/>
      <c r="E99" s="377"/>
      <c r="F99" s="378"/>
      <c r="G99" s="292">
        <v>3</v>
      </c>
      <c r="H99" s="288"/>
      <c r="I99" s="288"/>
      <c r="J99" s="288"/>
    </row>
    <row r="100" spans="1:10" s="288" customFormat="1" ht="15" customHeight="1" thickBot="1" x14ac:dyDescent="0.55000000000000004">
      <c r="A100" s="289" t="s">
        <v>44</v>
      </c>
      <c r="B100" s="295"/>
      <c r="C100" s="295"/>
      <c r="D100" s="295"/>
      <c r="E100" s="295"/>
      <c r="F100" s="295"/>
      <c r="G100" s="287"/>
    </row>
    <row r="101" spans="1:10" ht="14.7" thickBot="1" x14ac:dyDescent="0.55000000000000004">
      <c r="A101" s="376" t="str">
        <f>VLOOKUP(G101,'S3S3.4'!$A$43:$I$52,2,FALSE)</f>
        <v xml:space="preserve">Revise the Secretary of State's instructor knowledge test to include assessment of the driver education instructor’s knowledge of Maine driver education administrative rules and regulations, instructor and program responsibilities, classroom and BTW teaching theories, classroom resources, in-vehicle equipment, assessment requirements for both classroom and BTW, record keeping requirements, etc.  </v>
      </c>
      <c r="B101" s="377"/>
      <c r="C101" s="377"/>
      <c r="D101" s="377"/>
      <c r="E101" s="377"/>
      <c r="F101" s="378"/>
      <c r="G101" s="292">
        <v>1</v>
      </c>
      <c r="H101" s="288"/>
      <c r="I101" s="288"/>
      <c r="J101" s="288"/>
    </row>
    <row r="102" spans="1:10" ht="14.7" thickBot="1" x14ac:dyDescent="0.55000000000000004">
      <c r="A102" s="376" t="str">
        <f>VLOOKUP(G102,'S3S3.4'!$A$43:$I$52,2,FALSE)</f>
        <v xml:space="preserve">Develop and implement an in-vehicle teaching skills assessment utilized at the end of the two-year driver education provisional certification to ensure a minimum level of proficiency in teaching driver education BTW. </v>
      </c>
      <c r="B102" s="377"/>
      <c r="C102" s="377"/>
      <c r="D102" s="377"/>
      <c r="E102" s="377"/>
      <c r="F102" s="378"/>
      <c r="G102" s="292">
        <v>2</v>
      </c>
      <c r="H102" s="288"/>
      <c r="I102" s="288"/>
      <c r="J102" s="288"/>
    </row>
    <row r="103" spans="1:10" ht="15" customHeight="1" thickBot="1" x14ac:dyDescent="0.55000000000000004">
      <c r="A103" s="376" t="str">
        <f>VLOOKUP(G103,'S3S3.4'!$A$43:$I$52,2,FALSE)</f>
        <v>Include questions on the instructor knowledge test on the skills and practice of teaching and learning in driver education.</v>
      </c>
      <c r="B103" s="377"/>
      <c r="C103" s="377"/>
      <c r="D103" s="377"/>
      <c r="E103" s="377"/>
      <c r="F103" s="378"/>
      <c r="G103" s="292">
        <v>3</v>
      </c>
      <c r="H103" s="288"/>
      <c r="I103" s="288"/>
      <c r="J103" s="288"/>
    </row>
    <row r="104" spans="1:10" s="288" customFormat="1" ht="15" customHeight="1" thickBot="1" x14ac:dyDescent="0.55000000000000004">
      <c r="A104" s="289" t="s">
        <v>46</v>
      </c>
      <c r="B104" s="295"/>
      <c r="C104" s="295"/>
      <c r="D104" s="295"/>
      <c r="E104" s="295"/>
      <c r="F104" s="295"/>
      <c r="G104" s="287"/>
    </row>
    <row r="105" spans="1:10" ht="14.7" thickBot="1" x14ac:dyDescent="0.55000000000000004">
      <c r="A105" s="376" t="e">
        <f>VLOOKUP(G105,'S3S3.5'!$A$45:$I$54,2,FALSE)</f>
        <v>#N/A</v>
      </c>
      <c r="B105" s="377"/>
      <c r="C105" s="377"/>
      <c r="D105" s="377"/>
      <c r="E105" s="377"/>
      <c r="F105" s="378"/>
      <c r="G105" s="292">
        <v>1</v>
      </c>
      <c r="H105" s="288"/>
      <c r="I105" s="288"/>
      <c r="J105" s="288"/>
    </row>
    <row r="106" spans="1:10" ht="14.7" thickBot="1" x14ac:dyDescent="0.55000000000000004">
      <c r="A106" s="376" t="e">
        <f>VLOOKUP(G106,'S3S3.5'!$A$45:$I$54,2,FALSE)</f>
        <v>#N/A</v>
      </c>
      <c r="B106" s="377"/>
      <c r="C106" s="377"/>
      <c r="D106" s="377"/>
      <c r="E106" s="377"/>
      <c r="F106" s="378"/>
      <c r="G106" s="292">
        <v>2</v>
      </c>
      <c r="H106" s="288"/>
      <c r="I106" s="288"/>
      <c r="J106" s="288"/>
    </row>
    <row r="107" spans="1:10" ht="15" customHeight="1" thickBot="1" x14ac:dyDescent="0.55000000000000004">
      <c r="A107" s="376" t="e">
        <f>VLOOKUP(G107,'S3S3.5'!$A$45:$I$54,2,FALSE)</f>
        <v>#N/A</v>
      </c>
      <c r="B107" s="377"/>
      <c r="C107" s="377"/>
      <c r="D107" s="377"/>
      <c r="E107" s="377"/>
      <c r="F107" s="378"/>
      <c r="G107" s="292">
        <v>3</v>
      </c>
      <c r="H107" s="288"/>
      <c r="I107" s="288"/>
      <c r="J107" s="288"/>
    </row>
    <row r="108" spans="1:10" s="288" customFormat="1" ht="15" customHeight="1" thickBot="1" x14ac:dyDescent="0.55000000000000004">
      <c r="A108" s="289" t="s">
        <v>48</v>
      </c>
      <c r="B108" s="295"/>
      <c r="C108" s="295"/>
      <c r="D108" s="295"/>
      <c r="E108" s="295"/>
      <c r="F108" s="295"/>
      <c r="G108" s="287"/>
    </row>
    <row r="109" spans="1:10" ht="14.7" thickBot="1" x14ac:dyDescent="0.55000000000000004">
      <c r="A109" s="376" t="str">
        <f>VLOOKUP(G109,'S3S3.6'!$A$43:$I$52,2,FALSE)</f>
        <v>Require all instructor training programs to meet the Novice Teen Driver Education and Training Administrative Standards (NTDETAS) Section 3 and utilize the ANSTSE Model Teacher Training Materials.</v>
      </c>
      <c r="B109" s="377"/>
      <c r="C109" s="377"/>
      <c r="D109" s="377"/>
      <c r="E109" s="377"/>
      <c r="F109" s="378"/>
      <c r="G109" s="292">
        <v>1</v>
      </c>
      <c r="H109" s="288"/>
      <c r="I109" s="288"/>
      <c r="J109" s="288"/>
    </row>
    <row r="110" spans="1:10" ht="14.7" thickBot="1" x14ac:dyDescent="0.55000000000000004">
      <c r="A110" s="376" t="e">
        <f>VLOOKUP(G110,'S3S3.6'!$A$43:$I$52,2,FALSE)</f>
        <v>#N/A</v>
      </c>
      <c r="B110" s="377"/>
      <c r="C110" s="377"/>
      <c r="D110" s="377"/>
      <c r="E110" s="377"/>
      <c r="F110" s="378"/>
      <c r="G110" s="292">
        <v>2</v>
      </c>
      <c r="H110" s="288"/>
      <c r="I110" s="288"/>
      <c r="J110" s="288"/>
    </row>
    <row r="111" spans="1:10" ht="15" customHeight="1" thickBot="1" x14ac:dyDescent="0.55000000000000004">
      <c r="A111" s="376" t="e">
        <f>VLOOKUP(G111,'S3S3.6'!$A$43:$I$52,2,FALSE)</f>
        <v>#N/A</v>
      </c>
      <c r="B111" s="377"/>
      <c r="C111" s="377"/>
      <c r="D111" s="377"/>
      <c r="E111" s="377"/>
      <c r="F111" s="378"/>
      <c r="G111" s="292">
        <v>3</v>
      </c>
      <c r="H111" s="288"/>
      <c r="I111" s="288"/>
      <c r="J111" s="288"/>
    </row>
  </sheetData>
  <mergeCells count="57">
    <mergeCell ref="A78:F78"/>
    <mergeCell ref="A79:F79"/>
    <mergeCell ref="A80:F80"/>
    <mergeCell ref="A107:F107"/>
    <mergeCell ref="A109:F109"/>
    <mergeCell ref="A94:F94"/>
    <mergeCell ref="A95:F95"/>
    <mergeCell ref="A97:F97"/>
    <mergeCell ref="A98:F98"/>
    <mergeCell ref="A99:F99"/>
    <mergeCell ref="A83:F83"/>
    <mergeCell ref="A84:F84"/>
    <mergeCell ref="A89:F89"/>
    <mergeCell ref="A90:F90"/>
    <mergeCell ref="A91:F91"/>
    <mergeCell ref="A93:F93"/>
    <mergeCell ref="A110:F110"/>
    <mergeCell ref="A111:F111"/>
    <mergeCell ref="A101:F101"/>
    <mergeCell ref="A102:F102"/>
    <mergeCell ref="A103:F103"/>
    <mergeCell ref="A105:F105"/>
    <mergeCell ref="A106:F106"/>
    <mergeCell ref="A36:F36"/>
    <mergeCell ref="A37:F37"/>
    <mergeCell ref="A38:F38"/>
    <mergeCell ref="A40:F40"/>
    <mergeCell ref="A41:F41"/>
    <mergeCell ref="A6:B6"/>
    <mergeCell ref="A7:B7"/>
    <mergeCell ref="A8:B8"/>
    <mergeCell ref="A9:B9"/>
    <mergeCell ref="A10:B10"/>
    <mergeCell ref="A62:F62"/>
    <mergeCell ref="A63:F63"/>
    <mergeCell ref="A64:F64"/>
    <mergeCell ref="A50:F50"/>
    <mergeCell ref="A52:F52"/>
    <mergeCell ref="A53:F53"/>
    <mergeCell ref="A54:F54"/>
    <mergeCell ref="A56:F56"/>
    <mergeCell ref="A72:F72"/>
    <mergeCell ref="A74:F74"/>
    <mergeCell ref="A82:F82"/>
    <mergeCell ref="A42:F42"/>
    <mergeCell ref="A44:F44"/>
    <mergeCell ref="A45:F45"/>
    <mergeCell ref="A46:F46"/>
    <mergeCell ref="A48:F48"/>
    <mergeCell ref="A49:F49"/>
    <mergeCell ref="A66:F66"/>
    <mergeCell ref="A67:F67"/>
    <mergeCell ref="A68:F68"/>
    <mergeCell ref="A70:F70"/>
    <mergeCell ref="A71:F71"/>
    <mergeCell ref="A57:F57"/>
    <mergeCell ref="A58:F58"/>
  </mergeCells>
  <conditionalFormatting sqref="H1">
    <cfRule type="containsText" dxfId="366" priority="1" operator="containsText" text="n/a">
      <formula>NOT(ISERROR(SEARCH("n/a",H1)))</formula>
    </cfRule>
    <cfRule type="containsText" dxfId="365" priority="2" operator="containsText" text="no">
      <formula>NOT(ISERROR(SEARCH("no",H1)))</formula>
    </cfRule>
  </conditionalFormatting>
  <hyperlinks>
    <hyperlink ref="H1" location="TOC!A1" display="Return to Table of Contents" xr:uid="{00000000-0004-0000-1700-000000000000}"/>
    <hyperlink ref="C1" location="'S3'!G3" display="'S3'!G3" xr:uid="{00000000-0004-0000-1700-000001000000}"/>
    <hyperlink ref="D5" location="'S3'!G3" display="'S3'!G3" xr:uid="{00000000-0004-0000-1700-000002000000}"/>
    <hyperlink ref="E5" location="'S3'!G18" display="'S3'!G18" xr:uid="{00000000-0004-0000-1700-000003000000}"/>
    <hyperlink ref="F5" location="'S3'!G106" display="'S3'!G106" xr:uid="{00000000-0004-0000-1700-000004000000}"/>
    <hyperlink ref="G5" location="'S3'!G109" display="'S3'!G109" xr:uid="{00000000-0004-0000-1700-000005000000}"/>
    <hyperlink ref="H5" location="'S3'!G114" display="'S3'!G114" xr:uid="{00000000-0004-0000-1700-000006000000}"/>
    <hyperlink ref="I5" location="'S3'!G126" display="'S3'!G126" xr:uid="{00000000-0004-0000-1700-000007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Assessment_DataCollection!$V$2:$V$4</xm:f>
          </x14:formula1>
          <xm:sqref>G41:G43 G94:G96 G110:G111 G63:G65 G90:G92 G83:G84 G45:G47 G37:G39 G67:G69 G57:G58 G71:G73 G98:G100 G49:G51 G53:G55 G75:G77 G79:G81 G102:G104 G106:G108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S32"/>
  <sheetViews>
    <sheetView topLeftCell="I1" zoomScale="60" zoomScaleNormal="60" workbookViewId="0">
      <pane ySplit="2" topLeftCell="A5" activePane="bottomLeft" state="frozen"/>
      <selection pane="bottomLeft" activeCell="S5" sqref="S5"/>
    </sheetView>
  </sheetViews>
  <sheetFormatPr defaultRowHeight="14.35" x14ac:dyDescent="0.5"/>
  <cols>
    <col min="1" max="1" width="9.05859375" style="101" customWidth="1"/>
    <col min="2" max="2" width="63.05859375" style="99" hidden="1" customWidth="1"/>
    <col min="3" max="3" width="10" hidden="1" customWidth="1"/>
    <col min="4" max="4" width="11.3515625" hidden="1" customWidth="1"/>
    <col min="5" max="5" width="9.05859375" hidden="1" customWidth="1"/>
    <col min="6" max="6" width="8.703125" style="36"/>
    <col min="7" max="7" width="63.05859375" style="119" customWidth="1"/>
    <col min="8" max="8" width="13.52734375" style="130" customWidth="1"/>
    <col min="9" max="9" width="21.52734375" customWidth="1"/>
    <col min="10" max="11" width="41.52734375" customWidth="1"/>
    <col min="12" max="12" width="13.52734375" style="130" customWidth="1"/>
    <col min="13" max="17" width="41.52734375" customWidth="1"/>
    <col min="18" max="19" width="12.52734375" customWidth="1"/>
  </cols>
  <sheetData>
    <row r="1" spans="1:19" s="90" customFormat="1" ht="14.7" thickBot="1" x14ac:dyDescent="0.45">
      <c r="A1" s="56" t="s">
        <v>161</v>
      </c>
      <c r="B1" s="149" t="s">
        <v>557</v>
      </c>
      <c r="C1" s="100" t="s">
        <v>81</v>
      </c>
      <c r="D1" s="104"/>
      <c r="F1" s="56" t="s">
        <v>161</v>
      </c>
      <c r="G1" s="57" t="s">
        <v>162</v>
      </c>
      <c r="H1" s="235"/>
      <c r="I1" s="162"/>
      <c r="J1" s="162"/>
      <c r="K1" s="171" t="s">
        <v>81</v>
      </c>
      <c r="L1" s="166"/>
      <c r="M1" s="173" t="s">
        <v>163</v>
      </c>
      <c r="N1" s="166"/>
      <c r="O1" s="166"/>
      <c r="P1" s="171" t="s">
        <v>81</v>
      </c>
      <c r="Q1" s="166"/>
      <c r="R1" s="247" t="s">
        <v>163</v>
      </c>
      <c r="S1" s="214"/>
    </row>
    <row r="2" spans="1:19" ht="42" thickBot="1" x14ac:dyDescent="0.55000000000000004">
      <c r="A2" s="121">
        <f>Assessment_DataCollection!A512</f>
        <v>4</v>
      </c>
      <c r="B2" s="158" t="str">
        <f>Assessment_DataCollection!B512</f>
        <v>Coordination with Driver Licensing</v>
      </c>
      <c r="C2" s="121" t="str">
        <f>Assessment_DataCollection!C512</f>
        <v>Public</v>
      </c>
      <c r="D2" s="155" t="str">
        <f>Assessment_DataCollection!D512</f>
        <v>Private/ Commercial</v>
      </c>
      <c r="E2" s="120"/>
      <c r="F2" s="8">
        <v>4</v>
      </c>
      <c r="G2" s="157" t="s">
        <v>1254</v>
      </c>
      <c r="H2" s="246" t="s">
        <v>165</v>
      </c>
      <c r="I2" s="190" t="s">
        <v>166</v>
      </c>
      <c r="J2" s="191" t="s">
        <v>167</v>
      </c>
      <c r="K2" s="191" t="s">
        <v>168</v>
      </c>
      <c r="L2" s="240" t="s">
        <v>169</v>
      </c>
      <c r="M2" s="125" t="s">
        <v>170</v>
      </c>
      <c r="N2" s="165" t="s">
        <v>171</v>
      </c>
      <c r="O2" s="125" t="s">
        <v>172</v>
      </c>
      <c r="P2" s="213" t="s">
        <v>173</v>
      </c>
      <c r="Q2" s="191" t="s">
        <v>168</v>
      </c>
      <c r="R2" s="241" t="s">
        <v>174</v>
      </c>
      <c r="S2" s="241" t="s">
        <v>175</v>
      </c>
    </row>
    <row r="3" spans="1:19" ht="34" customHeight="1" thickBot="1" x14ac:dyDescent="0.55000000000000004">
      <c r="A3" s="156">
        <f>Assessment_DataCollection!A513</f>
        <v>4.0999999999999996</v>
      </c>
      <c r="B3" s="243" t="str">
        <f>Assessment_DataCollection!B513</f>
        <v>Communication Between the State Driver Education Agency/Agencies and the Driver Licensing Authority</v>
      </c>
      <c r="C3" s="3" t="s">
        <v>15</v>
      </c>
      <c r="D3" s="3"/>
      <c r="E3" s="288"/>
      <c r="F3" s="8">
        <v>4.0999999999999996</v>
      </c>
      <c r="G3" s="243" t="s">
        <v>1255</v>
      </c>
      <c r="H3" s="238"/>
      <c r="I3" s="192"/>
      <c r="J3" s="192"/>
      <c r="K3" s="232"/>
      <c r="L3" s="239"/>
      <c r="M3" s="192"/>
      <c r="N3" s="192"/>
      <c r="O3" s="192"/>
      <c r="P3" s="193"/>
      <c r="Q3" s="193"/>
      <c r="R3" s="242"/>
      <c r="S3" s="242"/>
    </row>
    <row r="4" spans="1:19" ht="57.7" thickBot="1" x14ac:dyDescent="0.55000000000000004">
      <c r="A4" s="156" t="str">
        <f>Assessment_DataCollection!A514</f>
        <v>4.1.1</v>
      </c>
      <c r="B4" s="243" t="str">
        <f>Assessment_DataCollection!B514</f>
        <v>4.1.1 States shall have a formal system for communication and collaboration between the State driver education agency/agencies and the State driver licensing authority. This system must share information between these agencies</v>
      </c>
      <c r="C4" s="3" t="str">
        <f>Assessment_DataCollection!C514</f>
        <v>Yes</v>
      </c>
      <c r="D4" s="3" t="str">
        <f>Assessment_DataCollection!D514</f>
        <v>Yes</v>
      </c>
      <c r="E4" s="288"/>
      <c r="F4" s="8" t="s">
        <v>1256</v>
      </c>
      <c r="G4" s="243" t="s">
        <v>1257</v>
      </c>
      <c r="H4" s="194" t="s">
        <v>15</v>
      </c>
      <c r="I4" s="195"/>
      <c r="J4" s="196"/>
      <c r="K4" s="196"/>
      <c r="L4" s="194"/>
      <c r="M4" s="196"/>
      <c r="N4" s="196"/>
      <c r="O4" s="214"/>
      <c r="P4" s="214"/>
      <c r="Q4" s="214"/>
      <c r="R4" s="231"/>
      <c r="S4" s="231"/>
    </row>
    <row r="5" spans="1:19" ht="95.7" x14ac:dyDescent="0.5">
      <c r="A5" s="121"/>
      <c r="B5" s="248"/>
      <c r="C5" s="249"/>
      <c r="D5" s="250"/>
      <c r="E5" s="288"/>
      <c r="F5" s="8"/>
      <c r="G5" s="58" t="s">
        <v>1258</v>
      </c>
      <c r="H5" s="197">
        <v>44518</v>
      </c>
      <c r="I5" s="198" t="s">
        <v>786</v>
      </c>
      <c r="J5" s="199" t="s">
        <v>1259</v>
      </c>
      <c r="K5" s="200"/>
      <c r="L5" s="233">
        <v>44523</v>
      </c>
      <c r="M5" s="234" t="s">
        <v>1260</v>
      </c>
      <c r="N5" s="215" t="s">
        <v>1261</v>
      </c>
      <c r="O5" s="234" t="s">
        <v>1262</v>
      </c>
      <c r="P5" s="216"/>
      <c r="Q5" s="217"/>
      <c r="R5" s="234" t="s">
        <v>207</v>
      </c>
      <c r="S5" s="234">
        <v>3</v>
      </c>
    </row>
    <row r="6" spans="1:19" ht="14.7" thickBot="1" x14ac:dyDescent="0.55000000000000004">
      <c r="A6" s="156">
        <f>Assessment_DataCollection!A516</f>
        <v>4.2</v>
      </c>
      <c r="B6" s="243" t="str">
        <f>Assessment_DataCollection!B516</f>
        <v>GDL System</v>
      </c>
      <c r="C6" s="3"/>
      <c r="D6" s="3"/>
      <c r="E6" s="288"/>
      <c r="F6" s="8">
        <v>4.2</v>
      </c>
      <c r="G6" s="243" t="s">
        <v>1263</v>
      </c>
      <c r="H6" s="194"/>
      <c r="I6" s="195"/>
      <c r="J6" s="196"/>
      <c r="K6" s="196"/>
      <c r="L6" s="194"/>
      <c r="M6" s="196"/>
      <c r="N6" s="196"/>
      <c r="O6" s="214"/>
      <c r="P6" s="214"/>
      <c r="Q6" s="214"/>
      <c r="R6" s="231"/>
      <c r="S6" s="231"/>
    </row>
    <row r="7" spans="1:19" ht="57.7" thickBot="1" x14ac:dyDescent="0.55000000000000004">
      <c r="A7" s="156" t="str">
        <f>Assessment_DataCollection!A517</f>
        <v>4.2.1</v>
      </c>
      <c r="B7" s="243"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C7" s="3" t="str">
        <f>Assessment_DataCollection!C517</f>
        <v>Yes</v>
      </c>
      <c r="D7" s="3" t="str">
        <f>Assessment_DataCollection!D517</f>
        <v>Yes</v>
      </c>
      <c r="E7" s="288"/>
      <c r="F7" s="8" t="s">
        <v>1264</v>
      </c>
      <c r="G7" s="243" t="s">
        <v>1265</v>
      </c>
      <c r="H7" s="194"/>
      <c r="I7" s="195"/>
      <c r="J7" s="196"/>
      <c r="K7" s="196"/>
      <c r="L7" s="194"/>
      <c r="M7" s="196"/>
      <c r="N7" s="196"/>
      <c r="O7" s="214"/>
      <c r="P7" s="214"/>
      <c r="Q7" s="214"/>
      <c r="R7" s="231"/>
      <c r="S7" s="231"/>
    </row>
    <row r="8" spans="1:19" ht="95.7" x14ac:dyDescent="0.5">
      <c r="A8" s="121"/>
      <c r="B8" s="248"/>
      <c r="C8" s="249"/>
      <c r="D8" s="250"/>
      <c r="E8" s="288"/>
      <c r="F8" s="8"/>
      <c r="G8" s="58" t="s">
        <v>1266</v>
      </c>
      <c r="H8" s="197">
        <v>44510</v>
      </c>
      <c r="I8" s="198" t="s">
        <v>1267</v>
      </c>
      <c r="J8" s="199" t="s">
        <v>1268</v>
      </c>
      <c r="K8" s="200" t="s">
        <v>1269</v>
      </c>
      <c r="L8" s="233">
        <v>44523</v>
      </c>
      <c r="M8" s="234" t="s">
        <v>1270</v>
      </c>
      <c r="N8" s="215" t="s">
        <v>1271</v>
      </c>
      <c r="O8" s="234" t="s">
        <v>1272</v>
      </c>
      <c r="P8" s="216"/>
      <c r="Q8" s="217"/>
      <c r="R8" s="234" t="s">
        <v>186</v>
      </c>
      <c r="S8" s="234"/>
    </row>
    <row r="9" spans="1:19" ht="68.349999999999994" x14ac:dyDescent="0.5">
      <c r="A9" s="156" t="str">
        <f>Assessment_DataCollection!A519</f>
        <v>4.2.2</v>
      </c>
      <c r="B9" s="243" t="str">
        <f>Assessment_DataCollection!B519</f>
        <v>4.2.2 States shall have a GDL system that includes, incorporates, or integrates multi-stage driver education that meets these Novice Teen Driver Education and Training Administrative Standards</v>
      </c>
      <c r="C9" s="3" t="str">
        <f>Assessment_DataCollection!C519</f>
        <v>No</v>
      </c>
      <c r="D9" s="3" t="str">
        <f>Assessment_DataCollection!D519</f>
        <v>No</v>
      </c>
      <c r="E9" s="288"/>
      <c r="F9" s="8" t="s">
        <v>1273</v>
      </c>
      <c r="G9" s="243" t="s">
        <v>1274</v>
      </c>
      <c r="H9" s="194"/>
      <c r="I9" s="195"/>
      <c r="J9" s="196"/>
      <c r="K9" s="196"/>
      <c r="L9" s="336">
        <v>44523</v>
      </c>
      <c r="M9" s="196" t="s">
        <v>1275</v>
      </c>
      <c r="N9" s="196" t="s">
        <v>1276</v>
      </c>
      <c r="O9" s="214" t="s">
        <v>1272</v>
      </c>
      <c r="P9" s="214"/>
      <c r="Q9" s="214"/>
      <c r="R9" s="335" t="s">
        <v>186</v>
      </c>
      <c r="S9" s="231"/>
    </row>
    <row r="10" spans="1:19" ht="109.35" x14ac:dyDescent="0.5">
      <c r="A10" s="121"/>
      <c r="B10" s="248"/>
      <c r="C10" s="249"/>
      <c r="D10" s="250"/>
      <c r="E10" s="288"/>
      <c r="F10" s="8"/>
      <c r="G10" s="58" t="s">
        <v>1277</v>
      </c>
      <c r="H10" s="197">
        <v>44518</v>
      </c>
      <c r="I10" s="198" t="s">
        <v>786</v>
      </c>
      <c r="J10" s="199" t="s">
        <v>1278</v>
      </c>
      <c r="K10" s="200" t="s">
        <v>1279</v>
      </c>
      <c r="L10" s="233">
        <v>44523</v>
      </c>
      <c r="M10" s="234" t="s">
        <v>1280</v>
      </c>
      <c r="N10" s="215"/>
      <c r="O10" s="234" t="s">
        <v>1281</v>
      </c>
      <c r="P10" s="216"/>
      <c r="Q10" s="217"/>
      <c r="R10" s="234" t="s">
        <v>186</v>
      </c>
      <c r="S10" s="234"/>
    </row>
    <row r="11" spans="1:19" x14ac:dyDescent="0.5">
      <c r="A11" s="121"/>
      <c r="B11" s="248"/>
      <c r="C11" s="249"/>
      <c r="D11" s="250"/>
      <c r="E11" s="288"/>
      <c r="F11" s="8"/>
      <c r="G11" s="58" t="s">
        <v>1282</v>
      </c>
      <c r="H11" s="197"/>
      <c r="I11" s="198"/>
      <c r="J11" s="199" t="s">
        <v>1283</v>
      </c>
      <c r="K11" s="200" t="s">
        <v>1284</v>
      </c>
      <c r="L11" s="233">
        <v>44523</v>
      </c>
      <c r="M11" s="234" t="s">
        <v>1280</v>
      </c>
      <c r="N11" s="215"/>
      <c r="O11" s="234" t="s">
        <v>1281</v>
      </c>
      <c r="P11" s="216"/>
      <c r="Q11" s="217"/>
      <c r="R11" s="234" t="s">
        <v>186</v>
      </c>
      <c r="S11" s="234"/>
    </row>
    <row r="12" spans="1:19" ht="41" x14ac:dyDescent="0.5">
      <c r="A12" s="121"/>
      <c r="B12" s="248"/>
      <c r="C12" s="249"/>
      <c r="D12" s="250"/>
      <c r="E12" s="288"/>
      <c r="F12" s="8"/>
      <c r="G12" s="58" t="s">
        <v>1285</v>
      </c>
      <c r="H12" s="197">
        <v>44518</v>
      </c>
      <c r="I12" s="198"/>
      <c r="J12" s="199" t="s">
        <v>1286</v>
      </c>
      <c r="K12" s="200" t="s">
        <v>1287</v>
      </c>
      <c r="L12" s="233">
        <v>44523</v>
      </c>
      <c r="M12" s="234" t="s">
        <v>1288</v>
      </c>
      <c r="N12" s="215" t="s">
        <v>1289</v>
      </c>
      <c r="O12" s="234" t="s">
        <v>1272</v>
      </c>
      <c r="P12" s="216"/>
      <c r="Q12" s="217"/>
      <c r="R12" s="234" t="s">
        <v>186</v>
      </c>
      <c r="S12" s="234"/>
    </row>
    <row r="13" spans="1:19" ht="109.35" x14ac:dyDescent="0.5">
      <c r="A13" s="121"/>
      <c r="B13" s="248"/>
      <c r="C13" s="249"/>
      <c r="D13" s="250"/>
      <c r="E13" s="288"/>
      <c r="F13" s="8"/>
      <c r="G13" s="58" t="s">
        <v>1290</v>
      </c>
      <c r="H13" s="197">
        <v>44518</v>
      </c>
      <c r="I13" s="198"/>
      <c r="J13" s="199" t="s">
        <v>1291</v>
      </c>
      <c r="K13" s="200"/>
      <c r="L13" s="233">
        <v>44523</v>
      </c>
      <c r="M13" s="234" t="s">
        <v>1280</v>
      </c>
      <c r="N13" s="215"/>
      <c r="O13" s="234" t="s">
        <v>1292</v>
      </c>
      <c r="P13" s="216"/>
      <c r="Q13" s="217"/>
      <c r="R13" s="234" t="s">
        <v>186</v>
      </c>
      <c r="S13" s="234"/>
    </row>
    <row r="14" spans="1:19" ht="82" x14ac:dyDescent="0.5">
      <c r="A14" s="121"/>
      <c r="B14" s="248"/>
      <c r="C14" s="249"/>
      <c r="D14" s="250"/>
      <c r="E14" s="288"/>
      <c r="F14" s="8"/>
      <c r="G14" s="58" t="s">
        <v>1293</v>
      </c>
      <c r="H14" s="197">
        <v>44518</v>
      </c>
      <c r="I14" s="198"/>
      <c r="J14" s="199" t="s">
        <v>1294</v>
      </c>
      <c r="K14" s="200" t="s">
        <v>1295</v>
      </c>
      <c r="L14" s="233">
        <v>44523</v>
      </c>
      <c r="M14" s="234" t="s">
        <v>1296</v>
      </c>
      <c r="N14" s="215" t="s">
        <v>1297</v>
      </c>
      <c r="O14" s="234" t="s">
        <v>1298</v>
      </c>
      <c r="P14" s="216"/>
      <c r="Q14" s="217"/>
      <c r="R14" s="234" t="s">
        <v>186</v>
      </c>
      <c r="S14" s="234"/>
    </row>
    <row r="15" spans="1:19" ht="68.349999999999994" x14ac:dyDescent="0.5">
      <c r="A15" s="121"/>
      <c r="B15" s="248"/>
      <c r="C15" s="249"/>
      <c r="D15" s="250"/>
      <c r="E15" s="288"/>
      <c r="F15" s="8"/>
      <c r="G15" s="58" t="s">
        <v>1299</v>
      </c>
      <c r="H15" s="197">
        <v>44518</v>
      </c>
      <c r="I15" s="198"/>
      <c r="J15" s="199" t="s">
        <v>1300</v>
      </c>
      <c r="K15" s="200"/>
      <c r="L15" s="233">
        <v>44523</v>
      </c>
      <c r="M15" s="234" t="s">
        <v>1301</v>
      </c>
      <c r="N15" s="215" t="s">
        <v>1302</v>
      </c>
      <c r="O15" s="234" t="s">
        <v>1303</v>
      </c>
      <c r="P15" s="216"/>
      <c r="Q15" s="217"/>
      <c r="R15" s="234" t="s">
        <v>186</v>
      </c>
      <c r="S15" s="234"/>
    </row>
    <row r="16" spans="1:19" ht="54.7" x14ac:dyDescent="0.5">
      <c r="A16" s="156" t="str">
        <f>Assessment_DataCollection!A526</f>
        <v>4.2.3</v>
      </c>
      <c r="B16" s="243" t="str">
        <f>Assessment_DataCollection!B526</f>
        <v>4.2.3 States should not reduce the time requirements in the GDL process for successful completion of driver education. Instead, States should consider extending the GDL process for those who do not take driver education</v>
      </c>
      <c r="C16" s="3" t="str">
        <f>Assessment_DataCollection!C526</f>
        <v>No</v>
      </c>
      <c r="D16" s="3" t="str">
        <f>Assessment_DataCollection!D526</f>
        <v>No</v>
      </c>
      <c r="E16" s="288"/>
      <c r="F16" s="8" t="s">
        <v>1304</v>
      </c>
      <c r="G16" s="243" t="s">
        <v>1305</v>
      </c>
      <c r="H16" s="194"/>
      <c r="I16" s="195"/>
      <c r="J16" s="196"/>
      <c r="K16" s="196"/>
      <c r="L16" s="194">
        <v>44523</v>
      </c>
      <c r="M16" s="196" t="s">
        <v>1306</v>
      </c>
      <c r="N16" s="196" t="s">
        <v>1307</v>
      </c>
      <c r="O16" s="214" t="s">
        <v>1272</v>
      </c>
      <c r="P16" s="214"/>
      <c r="Q16" s="214"/>
      <c r="R16" s="335" t="s">
        <v>186</v>
      </c>
      <c r="S16" s="231"/>
    </row>
    <row r="17" spans="1:19" ht="41" x14ac:dyDescent="0.5">
      <c r="A17" s="121"/>
      <c r="B17" s="248"/>
      <c r="C17" s="249"/>
      <c r="D17" s="250"/>
      <c r="E17" s="288"/>
      <c r="F17" s="8"/>
      <c r="G17" s="58" t="s">
        <v>1308</v>
      </c>
      <c r="H17" s="197">
        <v>44518</v>
      </c>
      <c r="I17" s="198" t="s">
        <v>786</v>
      </c>
      <c r="J17" s="199" t="s">
        <v>1309</v>
      </c>
      <c r="K17" s="200"/>
      <c r="L17" s="233">
        <v>44523</v>
      </c>
      <c r="M17" s="234" t="s">
        <v>1310</v>
      </c>
      <c r="N17" s="215" t="s">
        <v>1311</v>
      </c>
      <c r="O17" s="234" t="s">
        <v>1272</v>
      </c>
      <c r="P17" s="216"/>
      <c r="Q17" s="217"/>
      <c r="R17" s="234" t="s">
        <v>186</v>
      </c>
      <c r="S17" s="234"/>
    </row>
    <row r="18" spans="1:19" ht="14.7" thickBot="1" x14ac:dyDescent="0.55000000000000004">
      <c r="A18" s="156">
        <f>Assessment_DataCollection!A528</f>
        <v>4.3</v>
      </c>
      <c r="B18" s="243" t="str">
        <f>Assessment_DataCollection!B528</f>
        <v>Coordination and Education of Courts and Law Enforcement</v>
      </c>
      <c r="C18" s="3"/>
      <c r="D18" s="3"/>
      <c r="E18" s="288"/>
      <c r="F18" s="8">
        <v>4.3</v>
      </c>
      <c r="G18" s="243" t="s">
        <v>1312</v>
      </c>
      <c r="H18" s="194"/>
      <c r="I18" s="195"/>
      <c r="J18" s="196"/>
      <c r="K18" s="196"/>
      <c r="L18" s="194"/>
      <c r="M18" s="196"/>
      <c r="N18" s="196"/>
      <c r="O18" s="214"/>
      <c r="P18" s="214"/>
      <c r="Q18" s="214"/>
      <c r="R18" s="231"/>
      <c r="S18" s="231"/>
    </row>
    <row r="19" spans="1:19" ht="43" x14ac:dyDescent="0.5">
      <c r="A19" s="156" t="str">
        <f>Assessment_DataCollection!A529</f>
        <v>4.3.1</v>
      </c>
      <c r="B19" s="243" t="str">
        <f>Assessment_DataCollection!B529</f>
        <v>4.3.1 States shall provide information and education on novice driving requirements and restrictions to judges, prosecutors, courts, and law enforcement officials charged with adjudicating or enforcing GDL laws</v>
      </c>
      <c r="C19" s="3" t="str">
        <f>Assessment_DataCollection!C529</f>
        <v>Yes</v>
      </c>
      <c r="D19" s="3" t="str">
        <f>Assessment_DataCollection!D529</f>
        <v>Yes</v>
      </c>
      <c r="E19" s="288"/>
      <c r="F19" s="8" t="s">
        <v>1313</v>
      </c>
      <c r="G19" s="243" t="s">
        <v>1314</v>
      </c>
      <c r="H19" s="194"/>
      <c r="I19" s="195"/>
      <c r="J19" s="196"/>
      <c r="K19" s="196"/>
      <c r="L19" s="194">
        <v>44523</v>
      </c>
      <c r="M19" s="196" t="s">
        <v>1315</v>
      </c>
      <c r="N19" s="196" t="s">
        <v>1316</v>
      </c>
      <c r="O19" s="214" t="s">
        <v>1317</v>
      </c>
      <c r="P19" s="214"/>
      <c r="Q19" s="214"/>
      <c r="R19" s="335" t="s">
        <v>207</v>
      </c>
      <c r="S19" s="231"/>
    </row>
    <row r="20" spans="1:19" ht="82" x14ac:dyDescent="0.5">
      <c r="A20" s="121"/>
      <c r="B20" s="248"/>
      <c r="C20" s="249"/>
      <c r="D20" s="250"/>
      <c r="E20" s="288"/>
      <c r="F20" s="8"/>
      <c r="G20" s="58" t="s">
        <v>1318</v>
      </c>
      <c r="H20" s="197">
        <v>44518</v>
      </c>
      <c r="I20" s="198" t="s">
        <v>121</v>
      </c>
      <c r="J20" s="199" t="s">
        <v>1319</v>
      </c>
      <c r="K20" s="200"/>
      <c r="L20" s="233">
        <v>44523</v>
      </c>
      <c r="M20" s="234" t="s">
        <v>1320</v>
      </c>
      <c r="N20" s="215" t="s">
        <v>213</v>
      </c>
      <c r="O20" s="234" t="s">
        <v>1321</v>
      </c>
      <c r="P20" s="216"/>
      <c r="Q20" s="217"/>
      <c r="R20" s="234" t="s">
        <v>207</v>
      </c>
      <c r="S20" s="234">
        <v>1</v>
      </c>
    </row>
    <row r="21" spans="1:19" ht="28.7" x14ac:dyDescent="0.5">
      <c r="A21" s="156" t="str">
        <f>Assessment_DataCollection!A531</f>
        <v>4.3.2</v>
      </c>
      <c r="B21" s="243" t="str">
        <f>Assessment_DataCollection!B531</f>
        <v>4.3.2 States shall ensure that sanctions for noncompliance with GDL requirements by novice drivers are developed and enforced uniformly</v>
      </c>
      <c r="C21" s="3" t="str">
        <f>Assessment_DataCollection!C531</f>
        <v>Yes</v>
      </c>
      <c r="D21" s="3" t="str">
        <f>Assessment_DataCollection!D531</f>
        <v>Yes</v>
      </c>
      <c r="E21" s="288"/>
      <c r="F21" s="8" t="s">
        <v>1322</v>
      </c>
      <c r="G21" s="243" t="s">
        <v>1323</v>
      </c>
      <c r="H21" s="194"/>
      <c r="I21" s="195"/>
      <c r="J21" s="196"/>
      <c r="K21" s="196"/>
      <c r="L21" s="194"/>
      <c r="M21" s="196"/>
      <c r="N21" s="196"/>
      <c r="O21" s="214"/>
      <c r="P21" s="214"/>
      <c r="Q21" s="214"/>
      <c r="R21" s="231"/>
      <c r="S21" s="231"/>
    </row>
    <row r="22" spans="1:19" ht="41" x14ac:dyDescent="0.5">
      <c r="A22" s="121"/>
      <c r="B22" s="248"/>
      <c r="C22" s="249"/>
      <c r="D22" s="250"/>
      <c r="E22" s="288"/>
      <c r="F22" s="8"/>
      <c r="G22" s="58" t="s">
        <v>1324</v>
      </c>
      <c r="H22" s="197">
        <v>44518</v>
      </c>
      <c r="I22" s="198" t="s">
        <v>121</v>
      </c>
      <c r="J22" s="199" t="s">
        <v>1325</v>
      </c>
      <c r="K22" s="200" t="s">
        <v>1326</v>
      </c>
      <c r="L22" s="233">
        <v>44523</v>
      </c>
      <c r="M22" s="234" t="s">
        <v>1327</v>
      </c>
      <c r="N22" s="215"/>
      <c r="O22" s="234" t="s">
        <v>1281</v>
      </c>
      <c r="P22" s="216"/>
      <c r="Q22" s="217"/>
      <c r="R22" s="234" t="s">
        <v>186</v>
      </c>
      <c r="S22" s="234"/>
    </row>
    <row r="23" spans="1:19" ht="14.7" thickBot="1" x14ac:dyDescent="0.55000000000000004">
      <c r="A23" s="156" t="str">
        <f>Assessment_DataCollection!A533</f>
        <v>4.3.3</v>
      </c>
      <c r="B23" s="243" t="str">
        <f>Assessment_DataCollection!B533</f>
        <v>4.3.3 States should evaluate enforcement efforts to determine effectiveness</v>
      </c>
      <c r="C23" s="3" t="str">
        <f>Assessment_DataCollection!C533</f>
        <v>No</v>
      </c>
      <c r="D23" s="3" t="str">
        <f>Assessment_DataCollection!D533</f>
        <v>No</v>
      </c>
      <c r="E23" s="288"/>
      <c r="F23" s="8" t="s">
        <v>1328</v>
      </c>
      <c r="G23" s="243" t="s">
        <v>1329</v>
      </c>
      <c r="H23" s="194"/>
      <c r="I23" s="195"/>
      <c r="J23" s="196"/>
      <c r="K23" s="196"/>
      <c r="L23" s="194"/>
      <c r="M23" s="196"/>
      <c r="N23" s="196"/>
      <c r="O23" s="214"/>
      <c r="P23" s="214"/>
      <c r="Q23" s="214"/>
      <c r="R23" s="231"/>
      <c r="S23" s="231"/>
    </row>
    <row r="24" spans="1:19" ht="68.349999999999994" x14ac:dyDescent="0.5">
      <c r="A24" s="121"/>
      <c r="B24" s="248"/>
      <c r="C24" s="249"/>
      <c r="D24" s="250"/>
      <c r="E24" s="288"/>
      <c r="F24" s="8"/>
      <c r="G24" s="58" t="s">
        <v>1330</v>
      </c>
      <c r="H24" s="197">
        <v>44518</v>
      </c>
      <c r="I24" s="198" t="s">
        <v>121</v>
      </c>
      <c r="J24" s="199" t="s">
        <v>1331</v>
      </c>
      <c r="K24" s="200"/>
      <c r="L24" s="233">
        <v>44523</v>
      </c>
      <c r="M24" s="234" t="s">
        <v>1332</v>
      </c>
      <c r="N24" s="215" t="s">
        <v>213</v>
      </c>
      <c r="O24" s="234" t="s">
        <v>1333</v>
      </c>
      <c r="P24" s="216"/>
      <c r="Q24" s="217"/>
      <c r="R24" s="234" t="s">
        <v>207</v>
      </c>
      <c r="S24" s="234">
        <v>2</v>
      </c>
    </row>
    <row r="25" spans="1:19" x14ac:dyDescent="0.5">
      <c r="A25" s="121"/>
      <c r="B25" s="248"/>
      <c r="C25" s="249"/>
      <c r="D25" s="250"/>
      <c r="E25" s="288"/>
      <c r="F25" s="8"/>
      <c r="G25" s="58" t="s">
        <v>1334</v>
      </c>
      <c r="H25" s="197"/>
      <c r="I25" s="198"/>
      <c r="J25" s="199"/>
      <c r="K25" s="200"/>
      <c r="L25" s="233">
        <v>44523</v>
      </c>
      <c r="M25" s="234" t="s">
        <v>1335</v>
      </c>
      <c r="N25" s="215"/>
      <c r="O25" s="234"/>
      <c r="P25" s="216"/>
      <c r="Q25" s="217"/>
      <c r="R25" s="234" t="s">
        <v>207</v>
      </c>
      <c r="S25" s="234"/>
    </row>
    <row r="26" spans="1:19" ht="14.7" thickBot="1" x14ac:dyDescent="0.55000000000000004">
      <c r="A26" s="156">
        <f>Assessment_DataCollection!A536</f>
        <v>4.4000000000000004</v>
      </c>
      <c r="B26" s="243" t="str">
        <f>Assessment_DataCollection!B536</f>
        <v>Knowledge and Skills Tests</v>
      </c>
      <c r="C26" s="3"/>
      <c r="D26" s="3"/>
      <c r="E26" s="288"/>
      <c r="F26" s="8">
        <v>4.4000000000000004</v>
      </c>
      <c r="G26" s="243" t="s">
        <v>1336</v>
      </c>
      <c r="H26" s="194"/>
      <c r="I26" s="195"/>
      <c r="J26" s="196"/>
      <c r="K26" s="196"/>
      <c r="L26" s="194"/>
      <c r="M26" s="196"/>
      <c r="N26" s="196"/>
      <c r="O26" s="214"/>
      <c r="P26" s="214"/>
      <c r="Q26" s="214"/>
      <c r="R26" s="231"/>
      <c r="S26" s="231"/>
    </row>
    <row r="27" spans="1:19" ht="29" thickBot="1" x14ac:dyDescent="0.55000000000000004">
      <c r="A27" s="156" t="str">
        <f>Assessment_DataCollection!A537</f>
        <v>4.4.1</v>
      </c>
      <c r="B27" s="243" t="str">
        <f>Assessment_DataCollection!B537</f>
        <v>4.4.1 States shall ensure that State licensing knowledge and skills tests are empirically based and reflect the national standards</v>
      </c>
      <c r="C27" s="3" t="str">
        <f>Assessment_DataCollection!C537</f>
        <v>Yes</v>
      </c>
      <c r="D27" s="3" t="str">
        <f>Assessment_DataCollection!D537</f>
        <v>Yes</v>
      </c>
      <c r="E27" s="288"/>
      <c r="F27" s="8" t="s">
        <v>1337</v>
      </c>
      <c r="G27" s="243" t="s">
        <v>1338</v>
      </c>
      <c r="H27" s="194"/>
      <c r="I27" s="195"/>
      <c r="J27" s="196"/>
      <c r="K27" s="196"/>
      <c r="L27" s="194"/>
      <c r="M27" s="196"/>
      <c r="N27" s="196"/>
      <c r="O27" s="214"/>
      <c r="P27" s="214"/>
      <c r="Q27" s="214"/>
      <c r="R27" s="231"/>
      <c r="S27" s="231"/>
    </row>
    <row r="28" spans="1:19" ht="123.75" customHeight="1" thickBot="1" x14ac:dyDescent="0.55000000000000004">
      <c r="A28" s="121"/>
      <c r="B28" s="248"/>
      <c r="C28" s="249"/>
      <c r="D28" s="250"/>
      <c r="E28" s="288"/>
      <c r="F28" s="8"/>
      <c r="G28" s="58" t="s">
        <v>1339</v>
      </c>
      <c r="H28" s="197">
        <v>44519</v>
      </c>
      <c r="I28" s="198" t="s">
        <v>1340</v>
      </c>
      <c r="J28" s="331" t="s">
        <v>1341</v>
      </c>
      <c r="K28" s="200"/>
      <c r="L28" s="233">
        <v>44523</v>
      </c>
      <c r="M28" s="234" t="s">
        <v>1342</v>
      </c>
      <c r="N28" s="215" t="s">
        <v>1343</v>
      </c>
      <c r="O28" s="234" t="s">
        <v>1344</v>
      </c>
      <c r="P28" s="216"/>
      <c r="Q28" s="217"/>
      <c r="R28" s="234"/>
      <c r="S28" s="234"/>
    </row>
    <row r="29" spans="1:19" ht="57.35" x14ac:dyDescent="0.5">
      <c r="A29" s="156" t="str">
        <f>Assessment_DataCollection!A539</f>
        <v>4.4.2</v>
      </c>
      <c r="B29" s="243"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C29" s="3" t="str">
        <f>Assessment_DataCollection!C539</f>
        <v>Yes</v>
      </c>
      <c r="D29" s="3" t="str">
        <f>Assessment_DataCollection!D539</f>
        <v>Yes</v>
      </c>
      <c r="E29" s="288"/>
      <c r="F29" s="8" t="s">
        <v>1345</v>
      </c>
      <c r="G29" s="258" t="s">
        <v>1346</v>
      </c>
      <c r="H29" s="194"/>
      <c r="I29" s="195"/>
      <c r="J29" s="196"/>
      <c r="K29" s="196"/>
      <c r="L29" s="194"/>
      <c r="M29" s="196"/>
      <c r="N29" s="196"/>
      <c r="O29" s="214"/>
      <c r="P29" s="214"/>
      <c r="Q29" s="214"/>
      <c r="R29" s="231"/>
      <c r="S29" s="231"/>
    </row>
    <row r="30" spans="1:19" ht="141.75" customHeight="1" x14ac:dyDescent="0.5">
      <c r="A30" s="121"/>
      <c r="B30" s="248"/>
      <c r="C30" s="249"/>
      <c r="D30" s="250"/>
      <c r="E30" s="288"/>
      <c r="F30" s="137"/>
      <c r="G30" s="259" t="s">
        <v>1347</v>
      </c>
      <c r="H30" s="260">
        <v>44519</v>
      </c>
      <c r="I30" s="261" t="s">
        <v>1340</v>
      </c>
      <c r="J30" s="332" t="s">
        <v>1348</v>
      </c>
      <c r="K30" s="262"/>
      <c r="L30" s="263">
        <v>44523</v>
      </c>
      <c r="M30" s="234" t="s">
        <v>1349</v>
      </c>
      <c r="N30" s="265" t="s">
        <v>1343</v>
      </c>
      <c r="O30" s="264" t="s">
        <v>1350</v>
      </c>
      <c r="P30" s="266"/>
      <c r="Q30" s="267"/>
      <c r="R30" s="264"/>
      <c r="S30" s="268"/>
    </row>
    <row r="31" spans="1:19" x14ac:dyDescent="0.5">
      <c r="C31" s="288"/>
      <c r="D31" s="288"/>
      <c r="E31" s="288"/>
      <c r="I31" s="288"/>
      <c r="J31" s="288"/>
      <c r="K31" s="84"/>
      <c r="L31" s="84"/>
      <c r="M31" s="288"/>
      <c r="N31" s="288"/>
      <c r="O31" s="288"/>
      <c r="P31" s="288"/>
      <c r="Q31" s="288"/>
      <c r="R31" s="288"/>
      <c r="S31" s="288"/>
    </row>
    <row r="32" spans="1:19" x14ac:dyDescent="0.5">
      <c r="C32" s="288"/>
      <c r="D32" s="288"/>
      <c r="E32" s="288"/>
      <c r="I32" s="288"/>
      <c r="J32" s="288"/>
      <c r="K32" s="288"/>
      <c r="M32" s="288"/>
      <c r="N32" s="288"/>
      <c r="O32" s="288"/>
      <c r="P32" s="288"/>
      <c r="Q32" s="288"/>
      <c r="R32" s="288"/>
      <c r="S32" s="288"/>
    </row>
  </sheetData>
  <conditionalFormatting sqref="D1">
    <cfRule type="containsText" dxfId="364" priority="294" operator="containsText" text="n/a">
      <formula>NOT(ISERROR(SEARCH("n/a",D1)))</formula>
    </cfRule>
    <cfRule type="containsText" dxfId="363" priority="295" operator="containsText" text="no">
      <formula>NOT(ISERROR(SEARCH("no",D1)))</formula>
    </cfRule>
  </conditionalFormatting>
  <conditionalFormatting sqref="C1">
    <cfRule type="containsText" dxfId="362" priority="288" operator="containsText" text="n/a">
      <formula>NOT(ISERROR(SEARCH("n/a",C1)))</formula>
    </cfRule>
    <cfRule type="containsText" dxfId="361" priority="289" operator="containsText" text="no">
      <formula>NOT(ISERROR(SEARCH("no",C1)))</formula>
    </cfRule>
  </conditionalFormatting>
  <conditionalFormatting sqref="C1:D1 C31:D1048576">
    <cfRule type="containsText" dxfId="360" priority="286" operator="containsText" text="n/a">
      <formula>NOT(ISERROR(SEARCH("n/a",C1)))</formula>
    </cfRule>
    <cfRule type="containsText" dxfId="359" priority="287" operator="containsText" text="no">
      <formula>NOT(ISERROR(SEARCH("no",C1)))</formula>
    </cfRule>
  </conditionalFormatting>
  <conditionalFormatting sqref="C1:D2 C31:D1048576">
    <cfRule type="cellIs" dxfId="358" priority="271" operator="equal">
      <formula>"Planned"</formula>
    </cfRule>
    <cfRule type="containsText" dxfId="357" priority="272" operator="containsText" text="NA">
      <formula>NOT(ISERROR(SEARCH("NA",C1)))</formula>
    </cfRule>
    <cfRule type="containsText" dxfId="356" priority="273" operator="containsText" text="No">
      <formula>NOT(ISERROR(SEARCH("No",C1)))</formula>
    </cfRule>
  </conditionalFormatting>
  <conditionalFormatting sqref="K1">
    <cfRule type="containsText" dxfId="355" priority="124" operator="containsText" text="n/a">
      <formula>NOT(ISERROR(SEARCH("n/a",K1)))</formula>
    </cfRule>
    <cfRule type="containsText" dxfId="354" priority="125" operator="containsText" text="no">
      <formula>NOT(ISERROR(SEARCH("no",K1)))</formula>
    </cfRule>
  </conditionalFormatting>
  <conditionalFormatting sqref="P1">
    <cfRule type="containsText" dxfId="353" priority="122" operator="containsText" text="n/a">
      <formula>NOT(ISERROR(SEARCH("n/a",P1)))</formula>
    </cfRule>
    <cfRule type="containsText" dxfId="352" priority="123" operator="containsText" text="no">
      <formula>NOT(ISERROR(SEARCH("no",P1)))</formula>
    </cfRule>
  </conditionalFormatting>
  <conditionalFormatting sqref="C3:D3">
    <cfRule type="containsText" dxfId="351" priority="120" operator="containsText" text="n/a">
      <formula>NOT(ISERROR(SEARCH("n/a",C3)))</formula>
    </cfRule>
    <cfRule type="containsText" dxfId="350" priority="121" operator="containsText" text="no">
      <formula>NOT(ISERROR(SEARCH("no",C3)))</formula>
    </cfRule>
  </conditionalFormatting>
  <conditionalFormatting sqref="C3:D3">
    <cfRule type="cellIs" dxfId="349" priority="119" operator="equal">
      <formula>"Planned"</formula>
    </cfRule>
  </conditionalFormatting>
  <conditionalFormatting sqref="C3:D3">
    <cfRule type="containsText" dxfId="348" priority="117" operator="containsText" text="n/a">
      <formula>NOT(ISERROR(SEARCH("n/a",C3)))</formula>
    </cfRule>
    <cfRule type="containsText" dxfId="347" priority="118" operator="containsText" text="no">
      <formula>NOT(ISERROR(SEARCH("no",C3)))</formula>
    </cfRule>
  </conditionalFormatting>
  <conditionalFormatting sqref="C3:D3">
    <cfRule type="containsText" dxfId="346" priority="115" operator="containsText" text="n/a">
      <formula>NOT(ISERROR(SEARCH("n/a",C3)))</formula>
    </cfRule>
    <cfRule type="containsText" dxfId="345" priority="116" operator="containsText" text="no">
      <formula>NOT(ISERROR(SEARCH("no",C3)))</formula>
    </cfRule>
  </conditionalFormatting>
  <conditionalFormatting sqref="C4:D4">
    <cfRule type="containsText" dxfId="344" priority="113" operator="containsText" text="n/a">
      <formula>NOT(ISERROR(SEARCH("n/a",C4)))</formula>
    </cfRule>
    <cfRule type="containsText" dxfId="343" priority="114" operator="containsText" text="no">
      <formula>NOT(ISERROR(SEARCH("no",C4)))</formula>
    </cfRule>
  </conditionalFormatting>
  <conditionalFormatting sqref="C4:D4">
    <cfRule type="cellIs" dxfId="342" priority="112" operator="equal">
      <formula>"Planned"</formula>
    </cfRule>
  </conditionalFormatting>
  <conditionalFormatting sqref="C4:D4">
    <cfRule type="containsText" dxfId="341" priority="110" operator="containsText" text="n/a">
      <formula>NOT(ISERROR(SEARCH("n/a",C4)))</formula>
    </cfRule>
    <cfRule type="containsText" dxfId="340" priority="111" operator="containsText" text="no">
      <formula>NOT(ISERROR(SEARCH("no",C4)))</formula>
    </cfRule>
  </conditionalFormatting>
  <conditionalFormatting sqref="C4:D4">
    <cfRule type="containsText" dxfId="339" priority="108" operator="containsText" text="n/a">
      <formula>NOT(ISERROR(SEARCH("n/a",C4)))</formula>
    </cfRule>
    <cfRule type="containsText" dxfId="338" priority="109" operator="containsText" text="no">
      <formula>NOT(ISERROR(SEARCH("no",C4)))</formula>
    </cfRule>
  </conditionalFormatting>
  <conditionalFormatting sqref="C6:D6">
    <cfRule type="containsText" dxfId="337" priority="106" operator="containsText" text="n/a">
      <formula>NOT(ISERROR(SEARCH("n/a",C6)))</formula>
    </cfRule>
    <cfRule type="containsText" dxfId="336" priority="107" operator="containsText" text="no">
      <formula>NOT(ISERROR(SEARCH("no",C6)))</formula>
    </cfRule>
  </conditionalFormatting>
  <conditionalFormatting sqref="C6:D6">
    <cfRule type="cellIs" dxfId="335" priority="105" operator="equal">
      <formula>"Planned"</formula>
    </cfRule>
  </conditionalFormatting>
  <conditionalFormatting sqref="C6:D6">
    <cfRule type="containsText" dxfId="334" priority="103" operator="containsText" text="n/a">
      <formula>NOT(ISERROR(SEARCH("n/a",C6)))</formula>
    </cfRule>
    <cfRule type="containsText" dxfId="333" priority="104" operator="containsText" text="no">
      <formula>NOT(ISERROR(SEARCH("no",C6)))</formula>
    </cfRule>
  </conditionalFormatting>
  <conditionalFormatting sqref="C6:D6">
    <cfRule type="containsText" dxfId="332" priority="101" operator="containsText" text="n/a">
      <formula>NOT(ISERROR(SEARCH("n/a",C6)))</formula>
    </cfRule>
    <cfRule type="containsText" dxfId="331" priority="102" operator="containsText" text="no">
      <formula>NOT(ISERROR(SEARCH("no",C6)))</formula>
    </cfRule>
  </conditionalFormatting>
  <conditionalFormatting sqref="C7:D7">
    <cfRule type="containsText" dxfId="330" priority="99" operator="containsText" text="n/a">
      <formula>NOT(ISERROR(SEARCH("n/a",C7)))</formula>
    </cfRule>
    <cfRule type="containsText" dxfId="329" priority="100" operator="containsText" text="no">
      <formula>NOT(ISERROR(SEARCH("no",C7)))</formula>
    </cfRule>
  </conditionalFormatting>
  <conditionalFormatting sqref="C7:D7">
    <cfRule type="cellIs" dxfId="328" priority="98" operator="equal">
      <formula>"Planned"</formula>
    </cfRule>
  </conditionalFormatting>
  <conditionalFormatting sqref="C7:D7">
    <cfRule type="containsText" dxfId="327" priority="96" operator="containsText" text="n/a">
      <formula>NOT(ISERROR(SEARCH("n/a",C7)))</formula>
    </cfRule>
    <cfRule type="containsText" dxfId="326" priority="97" operator="containsText" text="no">
      <formula>NOT(ISERROR(SEARCH("no",C7)))</formula>
    </cfRule>
  </conditionalFormatting>
  <conditionalFormatting sqref="C7:D7">
    <cfRule type="containsText" dxfId="325" priority="94" operator="containsText" text="n/a">
      <formula>NOT(ISERROR(SEARCH("n/a",C7)))</formula>
    </cfRule>
    <cfRule type="containsText" dxfId="324" priority="95" operator="containsText" text="no">
      <formula>NOT(ISERROR(SEARCH("no",C7)))</formula>
    </cfRule>
  </conditionalFormatting>
  <conditionalFormatting sqref="C9:D9">
    <cfRule type="containsText" dxfId="323" priority="92" operator="containsText" text="n/a">
      <formula>NOT(ISERROR(SEARCH("n/a",C9)))</formula>
    </cfRule>
    <cfRule type="containsText" dxfId="322" priority="93" operator="containsText" text="no">
      <formula>NOT(ISERROR(SEARCH("no",C9)))</formula>
    </cfRule>
  </conditionalFormatting>
  <conditionalFormatting sqref="C9:D9">
    <cfRule type="cellIs" dxfId="321" priority="91" operator="equal">
      <formula>"Planned"</formula>
    </cfRule>
  </conditionalFormatting>
  <conditionalFormatting sqref="C9:D9">
    <cfRule type="containsText" dxfId="320" priority="89" operator="containsText" text="n/a">
      <formula>NOT(ISERROR(SEARCH("n/a",C9)))</formula>
    </cfRule>
    <cfRule type="containsText" dxfId="319" priority="90" operator="containsText" text="no">
      <formula>NOT(ISERROR(SEARCH("no",C9)))</formula>
    </cfRule>
  </conditionalFormatting>
  <conditionalFormatting sqref="C9:D9">
    <cfRule type="containsText" dxfId="318" priority="87" operator="containsText" text="n/a">
      <formula>NOT(ISERROR(SEARCH("n/a",C9)))</formula>
    </cfRule>
    <cfRule type="containsText" dxfId="317" priority="88" operator="containsText" text="no">
      <formula>NOT(ISERROR(SEARCH("no",C9)))</formula>
    </cfRule>
  </conditionalFormatting>
  <conditionalFormatting sqref="C16:D16">
    <cfRule type="containsText" dxfId="316" priority="85" operator="containsText" text="n/a">
      <formula>NOT(ISERROR(SEARCH("n/a",C16)))</formula>
    </cfRule>
    <cfRule type="containsText" dxfId="315" priority="86" operator="containsText" text="no">
      <formula>NOT(ISERROR(SEARCH("no",C16)))</formula>
    </cfRule>
  </conditionalFormatting>
  <conditionalFormatting sqref="C16:D16">
    <cfRule type="cellIs" dxfId="314" priority="84" operator="equal">
      <formula>"Planned"</formula>
    </cfRule>
  </conditionalFormatting>
  <conditionalFormatting sqref="C16:D16">
    <cfRule type="containsText" dxfId="313" priority="82" operator="containsText" text="n/a">
      <formula>NOT(ISERROR(SEARCH("n/a",C16)))</formula>
    </cfRule>
    <cfRule type="containsText" dxfId="312" priority="83" operator="containsText" text="no">
      <formula>NOT(ISERROR(SEARCH("no",C16)))</formula>
    </cfRule>
  </conditionalFormatting>
  <conditionalFormatting sqref="C16:D16">
    <cfRule type="containsText" dxfId="311" priority="80" operator="containsText" text="n/a">
      <formula>NOT(ISERROR(SEARCH("n/a",C16)))</formula>
    </cfRule>
    <cfRule type="containsText" dxfId="310" priority="81" operator="containsText" text="no">
      <formula>NOT(ISERROR(SEARCH("no",C16)))</formula>
    </cfRule>
  </conditionalFormatting>
  <conditionalFormatting sqref="C18:D18">
    <cfRule type="containsText" dxfId="309" priority="78" operator="containsText" text="n/a">
      <formula>NOT(ISERROR(SEARCH("n/a",C18)))</formula>
    </cfRule>
    <cfRule type="containsText" dxfId="308" priority="79" operator="containsText" text="no">
      <formula>NOT(ISERROR(SEARCH("no",C18)))</formula>
    </cfRule>
  </conditionalFormatting>
  <conditionalFormatting sqref="C18:D18">
    <cfRule type="cellIs" dxfId="307" priority="77" operator="equal">
      <formula>"Planned"</formula>
    </cfRule>
  </conditionalFormatting>
  <conditionalFormatting sqref="C18:D18">
    <cfRule type="containsText" dxfId="306" priority="75" operator="containsText" text="n/a">
      <formula>NOT(ISERROR(SEARCH("n/a",C18)))</formula>
    </cfRule>
    <cfRule type="containsText" dxfId="305" priority="76" operator="containsText" text="no">
      <formula>NOT(ISERROR(SEARCH("no",C18)))</formula>
    </cfRule>
  </conditionalFormatting>
  <conditionalFormatting sqref="C18:D18">
    <cfRule type="containsText" dxfId="304" priority="73" operator="containsText" text="n/a">
      <formula>NOT(ISERROR(SEARCH("n/a",C18)))</formula>
    </cfRule>
    <cfRule type="containsText" dxfId="303" priority="74" operator="containsText" text="no">
      <formula>NOT(ISERROR(SEARCH("no",C18)))</formula>
    </cfRule>
  </conditionalFormatting>
  <conditionalFormatting sqref="C19:D19">
    <cfRule type="containsText" dxfId="302" priority="71" operator="containsText" text="n/a">
      <formula>NOT(ISERROR(SEARCH("n/a",C19)))</formula>
    </cfRule>
    <cfRule type="containsText" dxfId="301" priority="72" operator="containsText" text="no">
      <formula>NOT(ISERROR(SEARCH("no",C19)))</formula>
    </cfRule>
  </conditionalFormatting>
  <conditionalFormatting sqref="C19:D19">
    <cfRule type="cellIs" dxfId="300" priority="70" operator="equal">
      <formula>"Planned"</formula>
    </cfRule>
  </conditionalFormatting>
  <conditionalFormatting sqref="C19:D19">
    <cfRule type="containsText" dxfId="299" priority="68" operator="containsText" text="n/a">
      <formula>NOT(ISERROR(SEARCH("n/a",C19)))</formula>
    </cfRule>
    <cfRule type="containsText" dxfId="298" priority="69" operator="containsText" text="no">
      <formula>NOT(ISERROR(SEARCH("no",C19)))</formula>
    </cfRule>
  </conditionalFormatting>
  <conditionalFormatting sqref="C19:D19">
    <cfRule type="containsText" dxfId="297" priority="66" operator="containsText" text="n/a">
      <formula>NOT(ISERROR(SEARCH("n/a",C19)))</formula>
    </cfRule>
    <cfRule type="containsText" dxfId="296" priority="67" operator="containsText" text="no">
      <formula>NOT(ISERROR(SEARCH("no",C19)))</formula>
    </cfRule>
  </conditionalFormatting>
  <conditionalFormatting sqref="C21:D21">
    <cfRule type="containsText" dxfId="295" priority="64" operator="containsText" text="n/a">
      <formula>NOT(ISERROR(SEARCH("n/a",C21)))</formula>
    </cfRule>
    <cfRule type="containsText" dxfId="294" priority="65" operator="containsText" text="no">
      <formula>NOT(ISERROR(SEARCH("no",C21)))</formula>
    </cfRule>
  </conditionalFormatting>
  <conditionalFormatting sqref="C21:D21">
    <cfRule type="cellIs" dxfId="293" priority="63" operator="equal">
      <formula>"Planned"</formula>
    </cfRule>
  </conditionalFormatting>
  <conditionalFormatting sqref="C21:D21">
    <cfRule type="containsText" dxfId="292" priority="61" operator="containsText" text="n/a">
      <formula>NOT(ISERROR(SEARCH("n/a",C21)))</formula>
    </cfRule>
    <cfRule type="containsText" dxfId="291" priority="62" operator="containsText" text="no">
      <formula>NOT(ISERROR(SEARCH("no",C21)))</formula>
    </cfRule>
  </conditionalFormatting>
  <conditionalFormatting sqref="C21:D21">
    <cfRule type="containsText" dxfId="290" priority="59" operator="containsText" text="n/a">
      <formula>NOT(ISERROR(SEARCH("n/a",C21)))</formula>
    </cfRule>
    <cfRule type="containsText" dxfId="289" priority="60" operator="containsText" text="no">
      <formula>NOT(ISERROR(SEARCH("no",C21)))</formula>
    </cfRule>
  </conditionalFormatting>
  <conditionalFormatting sqref="C23:D23">
    <cfRule type="containsText" dxfId="288" priority="57" operator="containsText" text="n/a">
      <formula>NOT(ISERROR(SEARCH("n/a",C23)))</formula>
    </cfRule>
    <cfRule type="containsText" dxfId="287" priority="58" operator="containsText" text="no">
      <formula>NOT(ISERROR(SEARCH("no",C23)))</formula>
    </cfRule>
  </conditionalFormatting>
  <conditionalFormatting sqref="C23:D23">
    <cfRule type="cellIs" dxfId="286" priority="56" operator="equal">
      <formula>"Planned"</formula>
    </cfRule>
  </conditionalFormatting>
  <conditionalFormatting sqref="C23:D23">
    <cfRule type="containsText" dxfId="285" priority="54" operator="containsText" text="n/a">
      <formula>NOT(ISERROR(SEARCH("n/a",C23)))</formula>
    </cfRule>
    <cfRule type="containsText" dxfId="284" priority="55" operator="containsText" text="no">
      <formula>NOT(ISERROR(SEARCH("no",C23)))</formula>
    </cfRule>
  </conditionalFormatting>
  <conditionalFormatting sqref="C23:D23">
    <cfRule type="containsText" dxfId="283" priority="52" operator="containsText" text="n/a">
      <formula>NOT(ISERROR(SEARCH("n/a",C23)))</formula>
    </cfRule>
    <cfRule type="containsText" dxfId="282" priority="53" operator="containsText" text="no">
      <formula>NOT(ISERROR(SEARCH("no",C23)))</formula>
    </cfRule>
  </conditionalFormatting>
  <conditionalFormatting sqref="C26:D26">
    <cfRule type="containsText" dxfId="281" priority="50" operator="containsText" text="n/a">
      <formula>NOT(ISERROR(SEARCH("n/a",C26)))</formula>
    </cfRule>
    <cfRule type="containsText" dxfId="280" priority="51" operator="containsText" text="no">
      <formula>NOT(ISERROR(SEARCH("no",C26)))</formula>
    </cfRule>
  </conditionalFormatting>
  <conditionalFormatting sqref="C26:D26">
    <cfRule type="cellIs" dxfId="279" priority="49" operator="equal">
      <formula>"Planned"</formula>
    </cfRule>
  </conditionalFormatting>
  <conditionalFormatting sqref="C26:D26">
    <cfRule type="containsText" dxfId="278" priority="47" operator="containsText" text="n/a">
      <formula>NOT(ISERROR(SEARCH("n/a",C26)))</formula>
    </cfRule>
    <cfRule type="containsText" dxfId="277" priority="48" operator="containsText" text="no">
      <formula>NOT(ISERROR(SEARCH("no",C26)))</formula>
    </cfRule>
  </conditionalFormatting>
  <conditionalFormatting sqref="C26:D26">
    <cfRule type="containsText" dxfId="276" priority="45" operator="containsText" text="n/a">
      <formula>NOT(ISERROR(SEARCH("n/a",C26)))</formula>
    </cfRule>
    <cfRule type="containsText" dxfId="275" priority="46" operator="containsText" text="no">
      <formula>NOT(ISERROR(SEARCH("no",C26)))</formula>
    </cfRule>
  </conditionalFormatting>
  <conditionalFormatting sqref="C27:D27">
    <cfRule type="containsText" dxfId="274" priority="43" operator="containsText" text="n/a">
      <formula>NOT(ISERROR(SEARCH("n/a",C27)))</formula>
    </cfRule>
    <cfRule type="containsText" dxfId="273" priority="44" operator="containsText" text="no">
      <formula>NOT(ISERROR(SEARCH("no",C27)))</formula>
    </cfRule>
  </conditionalFormatting>
  <conditionalFormatting sqref="C27:D27">
    <cfRule type="cellIs" dxfId="272" priority="42" operator="equal">
      <formula>"Planned"</formula>
    </cfRule>
  </conditionalFormatting>
  <conditionalFormatting sqref="C27:D27">
    <cfRule type="containsText" dxfId="271" priority="40" operator="containsText" text="n/a">
      <formula>NOT(ISERROR(SEARCH("n/a",C27)))</formula>
    </cfRule>
    <cfRule type="containsText" dxfId="270" priority="41" operator="containsText" text="no">
      <formula>NOT(ISERROR(SEARCH("no",C27)))</formula>
    </cfRule>
  </conditionalFormatting>
  <conditionalFormatting sqref="C27:D27">
    <cfRule type="containsText" dxfId="269" priority="38" operator="containsText" text="n/a">
      <formula>NOT(ISERROR(SEARCH("n/a",C27)))</formula>
    </cfRule>
    <cfRule type="containsText" dxfId="268" priority="39" operator="containsText" text="no">
      <formula>NOT(ISERROR(SEARCH("no",C27)))</formula>
    </cfRule>
  </conditionalFormatting>
  <conditionalFormatting sqref="C29:D29">
    <cfRule type="containsText" dxfId="267" priority="36" operator="containsText" text="n/a">
      <formula>NOT(ISERROR(SEARCH("n/a",C29)))</formula>
    </cfRule>
    <cfRule type="containsText" dxfId="266" priority="37" operator="containsText" text="no">
      <formula>NOT(ISERROR(SEARCH("no",C29)))</formula>
    </cfRule>
  </conditionalFormatting>
  <conditionalFormatting sqref="C29:D29">
    <cfRule type="cellIs" dxfId="265" priority="35" operator="equal">
      <formula>"Planned"</formula>
    </cfRule>
  </conditionalFormatting>
  <conditionalFormatting sqref="C29:D29">
    <cfRule type="containsText" dxfId="264" priority="33" operator="containsText" text="n/a">
      <formula>NOT(ISERROR(SEARCH("n/a",C29)))</formula>
    </cfRule>
    <cfRule type="containsText" dxfId="263" priority="34" operator="containsText" text="no">
      <formula>NOT(ISERROR(SEARCH("no",C29)))</formula>
    </cfRule>
  </conditionalFormatting>
  <conditionalFormatting sqref="C29:D29">
    <cfRule type="containsText" dxfId="262" priority="31" operator="containsText" text="n/a">
      <formula>NOT(ISERROR(SEARCH("n/a",C29)))</formula>
    </cfRule>
    <cfRule type="containsText" dxfId="261" priority="32" operator="containsText" text="no">
      <formula>NOT(ISERROR(SEARCH("no",C29)))</formula>
    </cfRule>
  </conditionalFormatting>
  <conditionalFormatting sqref="C5:D5">
    <cfRule type="containsText" dxfId="260" priority="29" operator="containsText" text="n/a">
      <formula>NOT(ISERROR(SEARCH("n/a",C5)))</formula>
    </cfRule>
    <cfRule type="containsText" dxfId="259" priority="30" operator="containsText" text="no">
      <formula>NOT(ISERROR(SEARCH("no",C5)))</formula>
    </cfRule>
  </conditionalFormatting>
  <conditionalFormatting sqref="C5:D5">
    <cfRule type="cellIs" dxfId="258" priority="28" operator="equal">
      <formula>"Planned"</formula>
    </cfRule>
  </conditionalFormatting>
  <conditionalFormatting sqref="C8:D8">
    <cfRule type="containsText" dxfId="257" priority="26" operator="containsText" text="n/a">
      <formula>NOT(ISERROR(SEARCH("n/a",C8)))</formula>
    </cfRule>
    <cfRule type="containsText" dxfId="256" priority="27" operator="containsText" text="no">
      <formula>NOT(ISERROR(SEARCH("no",C8)))</formula>
    </cfRule>
  </conditionalFormatting>
  <conditionalFormatting sqref="C8:D8">
    <cfRule type="cellIs" dxfId="255" priority="25" operator="equal">
      <formula>"Planned"</formula>
    </cfRule>
  </conditionalFormatting>
  <conditionalFormatting sqref="C10:D10">
    <cfRule type="containsText" dxfId="254" priority="23" operator="containsText" text="n/a">
      <formula>NOT(ISERROR(SEARCH("n/a",C10)))</formula>
    </cfRule>
    <cfRule type="containsText" dxfId="253" priority="24" operator="containsText" text="no">
      <formula>NOT(ISERROR(SEARCH("no",C10)))</formula>
    </cfRule>
  </conditionalFormatting>
  <conditionalFormatting sqref="C10:D10">
    <cfRule type="cellIs" dxfId="252" priority="22" operator="equal">
      <formula>"Planned"</formula>
    </cfRule>
  </conditionalFormatting>
  <conditionalFormatting sqref="C11:D15">
    <cfRule type="containsText" dxfId="251" priority="20" operator="containsText" text="n/a">
      <formula>NOT(ISERROR(SEARCH("n/a",C11)))</formula>
    </cfRule>
    <cfRule type="containsText" dxfId="250" priority="21" operator="containsText" text="no">
      <formula>NOT(ISERROR(SEARCH("no",C11)))</formula>
    </cfRule>
  </conditionalFormatting>
  <conditionalFormatting sqref="C11:D15">
    <cfRule type="cellIs" dxfId="249" priority="19" operator="equal">
      <formula>"Planned"</formula>
    </cfRule>
  </conditionalFormatting>
  <conditionalFormatting sqref="C17:D17">
    <cfRule type="containsText" dxfId="248" priority="17" operator="containsText" text="n/a">
      <formula>NOT(ISERROR(SEARCH("n/a",C17)))</formula>
    </cfRule>
    <cfRule type="containsText" dxfId="247" priority="18" operator="containsText" text="no">
      <formula>NOT(ISERROR(SEARCH("no",C17)))</formula>
    </cfRule>
  </conditionalFormatting>
  <conditionalFormatting sqref="C17:D17">
    <cfRule type="cellIs" dxfId="246" priority="16" operator="equal">
      <formula>"Planned"</formula>
    </cfRule>
  </conditionalFormatting>
  <conditionalFormatting sqref="C20:D20">
    <cfRule type="containsText" dxfId="245" priority="14" operator="containsText" text="n/a">
      <formula>NOT(ISERROR(SEARCH("n/a",C20)))</formula>
    </cfRule>
    <cfRule type="containsText" dxfId="244" priority="15" operator="containsText" text="no">
      <formula>NOT(ISERROR(SEARCH("no",C20)))</formula>
    </cfRule>
  </conditionalFormatting>
  <conditionalFormatting sqref="C20:D20">
    <cfRule type="cellIs" dxfId="243" priority="13" operator="equal">
      <formula>"Planned"</formula>
    </cfRule>
  </conditionalFormatting>
  <conditionalFormatting sqref="C22:D22">
    <cfRule type="containsText" dxfId="242" priority="11" operator="containsText" text="n/a">
      <formula>NOT(ISERROR(SEARCH("n/a",C22)))</formula>
    </cfRule>
    <cfRule type="containsText" dxfId="241" priority="12" operator="containsText" text="no">
      <formula>NOT(ISERROR(SEARCH("no",C22)))</formula>
    </cfRule>
  </conditionalFormatting>
  <conditionalFormatting sqref="C22:D22">
    <cfRule type="cellIs" dxfId="240" priority="10" operator="equal">
      <formula>"Planned"</formula>
    </cfRule>
  </conditionalFormatting>
  <conditionalFormatting sqref="C24:D25">
    <cfRule type="containsText" dxfId="239" priority="8" operator="containsText" text="n/a">
      <formula>NOT(ISERROR(SEARCH("n/a",C24)))</formula>
    </cfRule>
    <cfRule type="containsText" dxfId="238" priority="9" operator="containsText" text="no">
      <formula>NOT(ISERROR(SEARCH("no",C24)))</formula>
    </cfRule>
  </conditionalFormatting>
  <conditionalFormatting sqref="C24:D25">
    <cfRule type="cellIs" dxfId="237" priority="7" operator="equal">
      <formula>"Planned"</formula>
    </cfRule>
  </conditionalFormatting>
  <conditionalFormatting sqref="C28:D28">
    <cfRule type="containsText" dxfId="236" priority="5" operator="containsText" text="n/a">
      <formula>NOT(ISERROR(SEARCH("n/a",C28)))</formula>
    </cfRule>
    <cfRule type="containsText" dxfId="235" priority="6" operator="containsText" text="no">
      <formula>NOT(ISERROR(SEARCH("no",C28)))</formula>
    </cfRule>
  </conditionalFormatting>
  <conditionalFormatting sqref="C28:D28">
    <cfRule type="cellIs" dxfId="234" priority="4" operator="equal">
      <formula>"Planned"</formula>
    </cfRule>
  </conditionalFormatting>
  <conditionalFormatting sqref="C30:D30">
    <cfRule type="containsText" dxfId="233" priority="2" operator="containsText" text="n/a">
      <formula>NOT(ISERROR(SEARCH("n/a",C30)))</formula>
    </cfRule>
    <cfRule type="containsText" dxfId="232" priority="3" operator="containsText" text="no">
      <formula>NOT(ISERROR(SEARCH("no",C30)))</formula>
    </cfRule>
  </conditionalFormatting>
  <conditionalFormatting sqref="C30:D30">
    <cfRule type="cellIs" dxfId="231" priority="1" operator="equal">
      <formula>"Planned"</formula>
    </cfRule>
  </conditionalFormatting>
  <hyperlinks>
    <hyperlink ref="C1" location="TOC!A1" display="Return to Table of Contents" xr:uid="{00000000-0004-0000-1800-000000000000}"/>
    <hyperlink ref="G2" location="S4G4.1!C1" display="Coordination with Driver Licensing" xr:uid="{00000000-0004-0000-1800-000001000000}"/>
    <hyperlink ref="G3" location="S4S4.1!D2" display="Communication Between the State Driver Education Agency/Agencies and the Driver Licensing Authority" xr:uid="{00000000-0004-0000-1800-000002000000}"/>
    <hyperlink ref="G4" location="S4S4.1!D7" display="4.1.1 States shall have a formal system for communication and collaboration between the State driver education agency/agencies and the State driver licensing authority. This system must share information between these agencies" xr:uid="{00000000-0004-0000-1800-000003000000}"/>
    <hyperlink ref="B2" location="S4G4.1!C1" display="S4G4.1!C1" xr:uid="{00000000-0004-0000-1800-000004000000}"/>
    <hyperlink ref="B3" location="S4S4.1!D2" display="S4S4.1!D2" xr:uid="{00000000-0004-0000-1800-000005000000}"/>
    <hyperlink ref="B4" location="S4S4.1!D7" display="S4S4.1!D7" xr:uid="{00000000-0004-0000-1800-000006000000}"/>
    <hyperlink ref="G6" location="S4S4.2!D2" display="4.2 GDL System" xr:uid="{00000000-0004-0000-1800-000007000000}"/>
    <hyperlink ref="G7" location="S4S4.2!D7" display="4.2.1 States shall adopt a comprehensive three-stage Graduated Driver Licensing (GDL) system that contains the recommended GDL components and restrictions as featured in the National Highway Traffic Safety Administration (NHTSA) GDL Model. See Attachment " xr:uid="{00000000-0004-0000-1800-000008000000}"/>
    <hyperlink ref="G9" location="S4S4.2!D9" display="4.2.2 States shall have a GDL system that includes, incorporates, or integrates multi-stage driver education that meets these Novice Teen Driver Education and Training Administrative Standards" xr:uid="{00000000-0004-0000-1800-000009000000}"/>
    <hyperlink ref="G16" location="S4S4.2!D11" display="4.2.3 States should not reduce the time requirements in the GDL process for successful completion of driver education. Instead, States should consider extending the GDL process for those who do not take driver education" xr:uid="{00000000-0004-0000-1800-00000A000000}"/>
    <hyperlink ref="B6" location="S4S4.2!D2" display="S4S4.2!D2" xr:uid="{00000000-0004-0000-1800-00000B000000}"/>
    <hyperlink ref="B7" location="S4S4.2!D7" display="S4S4.2!D7" xr:uid="{00000000-0004-0000-1800-00000C000000}"/>
    <hyperlink ref="B9" location="S4S4.2!D9" display="S4S4.2!D9" xr:uid="{00000000-0004-0000-1800-00000D000000}"/>
    <hyperlink ref="B16" location="S4S4.2!D11" display="S4S4.2!D11" xr:uid="{00000000-0004-0000-1800-00000E000000}"/>
    <hyperlink ref="G18" location="S4S4.3!D2" display="Coordination and Education of Courts and Law Enforcement" xr:uid="{00000000-0004-0000-1800-00000F000000}"/>
    <hyperlink ref="B18" location="S4S4.3!D2" display="S4S4.3!D2" xr:uid="{00000000-0004-0000-1800-000010000000}"/>
    <hyperlink ref="B19" location="S4S4.3!D7" display="S4S4.3!D7" xr:uid="{00000000-0004-0000-1800-000011000000}"/>
    <hyperlink ref="G19" location="S4S4.3!D7" display="4.3.1 States shall provide information and education on novice driving requirements and restrictions to judges, prosecutors, courts, and law enforcement officials charged with adjudicating or enforcing GDL laws" xr:uid="{00000000-0004-0000-1800-000012000000}"/>
    <hyperlink ref="G21" location="S4S4.3!D9" display="4.3.2 States shall ensure that sanctions for noncompliance with GDL requirements by novice drivers are developed and enforced uniformly" xr:uid="{00000000-0004-0000-1800-000013000000}"/>
    <hyperlink ref="B21" location="S4S4.3!D9" display="S4S4.3!D9" xr:uid="{00000000-0004-0000-1800-000014000000}"/>
    <hyperlink ref="B23" location="S4S4.3!D11" display="S4S4.3!D11" xr:uid="{00000000-0004-0000-1800-000015000000}"/>
    <hyperlink ref="G23" location="S4S4.3!D11" display="4.3.3 States should evaluate enforcement efforts to determine effectiveness" xr:uid="{00000000-0004-0000-1800-000016000000}"/>
    <hyperlink ref="G26" location="S4S4.4!D2" display="Knowledge and Skills Tests" xr:uid="{00000000-0004-0000-1800-000017000000}"/>
    <hyperlink ref="G27" location="S4S4.4!D7" display="4.4.1 States shall ensure that State licensing knowledge and skills tests are empirically based and reflect the national standards" xr:uid="{00000000-0004-0000-1800-000018000000}"/>
    <hyperlink ref="G29" location="S4S4.4!D9" display="4.4.2 States shall develop and implement a valid and reliable driver’s license knowledge and skills test, such as the AAMVA NMDTS, which assesses the novice driver’s understanding of laws and principles of driving and that assesses their ability to operat" xr:uid="{00000000-0004-0000-1800-000019000000}"/>
    <hyperlink ref="B29" location="S4S4.4!D9" display="S4S4.4!D9" xr:uid="{00000000-0004-0000-1800-00001A000000}"/>
    <hyperlink ref="B27" location="S4S4.4!D7" display="S4S4.4!D7" xr:uid="{00000000-0004-0000-1800-00001B000000}"/>
    <hyperlink ref="B26" location="S4S4.4!D2" display="S4S4.4!D2" xr:uid="{00000000-0004-0000-1800-00001C000000}"/>
    <hyperlink ref="K1" location="TOC!A1" display="Return to Table of Contents" xr:uid="{00000000-0004-0000-1800-00001D000000}"/>
    <hyperlink ref="H3:I3" location="S1G1.1!A1" display="1.1 Management, Leadership, and Administration" xr:uid="{00000000-0004-0000-1800-00001E000000}"/>
    <hyperlink ref="P1" location="TOC!A1" display="Return to Table of Contents" xr:uid="{00000000-0004-0000-1800-00001F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Assessment_DataCollection!$V$2:$V$11</xm:f>
          </x14:formula1>
          <xm:sqref>S3</xm:sqref>
        </x14:dataValidation>
        <x14:dataValidation type="list" allowBlank="1" showInputMessage="1" showErrorMessage="1" xr:uid="{00000000-0002-0000-1800-000001000000}">
          <x14:formula1>
            <xm:f>Assessment_DataCollection!$U$2:$U$5</xm:f>
          </x14:formula1>
          <xm:sqref>R3:R30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M52"/>
  <sheetViews>
    <sheetView topLeftCell="B13" workbookViewId="0">
      <selection activeCell="B47" sqref="B47:I47"/>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3" x14ac:dyDescent="0.5">
      <c r="B1" s="24" t="str">
        <f>Assessment_DataCollection!A1</f>
        <v>SECTION</v>
      </c>
      <c r="C1" s="288"/>
      <c r="D1" s="66" t="str">
        <f>Assessment_DataCollection!B512</f>
        <v>Coordination with Driver Licensing</v>
      </c>
      <c r="E1" s="288"/>
      <c r="F1" s="288"/>
      <c r="G1" s="288"/>
      <c r="H1" s="288"/>
      <c r="I1" s="288"/>
      <c r="J1" s="288"/>
      <c r="K1" s="288"/>
      <c r="L1" s="288"/>
      <c r="M1" s="97" t="s">
        <v>81</v>
      </c>
    </row>
    <row r="2" spans="2:13" x14ac:dyDescent="0.5">
      <c r="B2" s="24" t="s">
        <v>493</v>
      </c>
      <c r="C2" s="36">
        <f>Assessment_DataCollection!A513</f>
        <v>4.0999999999999996</v>
      </c>
      <c r="D2" s="66" t="str">
        <f>Assessment_DataCollection!B513</f>
        <v>Communication Between the State Driver Education Agency/Agencies and the Driver Licensing Authority</v>
      </c>
      <c r="E2" s="288"/>
      <c r="F2" s="288"/>
      <c r="G2" s="288"/>
      <c r="H2" s="288"/>
      <c r="I2" s="288"/>
      <c r="J2" s="288"/>
      <c r="K2" s="288"/>
      <c r="L2" s="288"/>
      <c r="M2" s="288"/>
    </row>
    <row r="6" spans="2:13" ht="86.7" thickBot="1" x14ac:dyDescent="0.55000000000000004">
      <c r="B6" s="26" t="s">
        <v>495</v>
      </c>
      <c r="C6" s="26"/>
      <c r="D6" s="50" t="s">
        <v>496</v>
      </c>
      <c r="E6" s="47" t="s">
        <v>497</v>
      </c>
      <c r="F6" s="47" t="s">
        <v>498</v>
      </c>
      <c r="G6" s="47" t="s">
        <v>499</v>
      </c>
      <c r="H6" s="47" t="s">
        <v>500</v>
      </c>
      <c r="I6" s="48" t="s">
        <v>501</v>
      </c>
      <c r="J6" s="288"/>
      <c r="K6" s="288"/>
      <c r="L6" s="288"/>
      <c r="M6" s="288"/>
    </row>
    <row r="7" spans="2:13" ht="101" thickTop="1" thickBot="1" x14ac:dyDescent="0.55000000000000004">
      <c r="B7" s="51" t="s">
        <v>499</v>
      </c>
      <c r="C7" s="52" t="s">
        <v>502</v>
      </c>
      <c r="D7" s="76" t="str">
        <f>Assessment_DataCollection!B514</f>
        <v>4.1.1 States shall have a formal system for communication and collaboration between the State driver education agency/agencies and the State driver licensing authority. This system must share information between these agencies</v>
      </c>
      <c r="E7" s="53"/>
      <c r="F7" s="53"/>
      <c r="G7" s="53"/>
      <c r="H7" s="53"/>
      <c r="I7" s="53"/>
      <c r="J7" s="288"/>
      <c r="K7" s="288"/>
      <c r="L7" s="288"/>
      <c r="M7" s="288"/>
    </row>
    <row r="8" spans="2:13" ht="14.7" hidden="1" thickTop="1" x14ac:dyDescent="0.5">
      <c r="B8" s="9"/>
      <c r="C8" s="288"/>
      <c r="E8" s="288" t="str">
        <f>IF($B7=E6,1,"")</f>
        <v/>
      </c>
      <c r="F8" s="288" t="str">
        <f>IF($B7=F6,1,"")</f>
        <v/>
      </c>
      <c r="G8" s="288">
        <f>IF($B7=G6,1,"")</f>
        <v>1</v>
      </c>
      <c r="H8" s="288" t="str">
        <f>IF($B7=H6,1,"")</f>
        <v/>
      </c>
      <c r="I8" s="288" t="str">
        <f>IF($B7=I6,1,"")</f>
        <v/>
      </c>
      <c r="J8" s="288"/>
      <c r="K8" s="288"/>
      <c r="L8" s="288"/>
      <c r="M8" s="288"/>
    </row>
    <row r="9" spans="2:13" ht="14.7" thickTop="1" x14ac:dyDescent="0.5">
      <c r="B9" s="288" t="s">
        <v>15</v>
      </c>
      <c r="C9" s="288"/>
      <c r="D9" s="33" t="s">
        <v>505</v>
      </c>
      <c r="E9" s="24">
        <f>SUM(E7:E8)</f>
        <v>0</v>
      </c>
      <c r="F9" s="24">
        <f>SUM(F7:F8)</f>
        <v>0</v>
      </c>
      <c r="G9" s="24">
        <f>SUM(G7:G8)</f>
        <v>1</v>
      </c>
      <c r="H9" s="24">
        <f>SUM(H7:H8)</f>
        <v>0</v>
      </c>
      <c r="I9" s="24">
        <f>SUM(I7:I8)</f>
        <v>0</v>
      </c>
      <c r="J9" s="288"/>
      <c r="K9" s="288"/>
      <c r="L9" s="288"/>
      <c r="M9" s="288"/>
    </row>
    <row r="10" spans="2:13" x14ac:dyDescent="0.5">
      <c r="B10" s="288"/>
      <c r="C10" s="288"/>
      <c r="D10" s="33"/>
      <c r="E10" s="24"/>
      <c r="F10" s="24"/>
      <c r="G10" s="24"/>
      <c r="H10" s="24"/>
      <c r="I10" s="24"/>
      <c r="J10" s="288"/>
      <c r="K10" s="288"/>
      <c r="L10" s="288"/>
      <c r="M10" s="288"/>
    </row>
    <row r="11" spans="2:13" x14ac:dyDescent="0.5">
      <c r="B11" s="288"/>
      <c r="C11" s="288"/>
      <c r="D11" s="33"/>
      <c r="E11" s="24"/>
      <c r="F11" s="24"/>
      <c r="G11" s="24"/>
      <c r="H11" s="24"/>
      <c r="I11" s="24"/>
      <c r="J11" s="288"/>
      <c r="K11" s="288"/>
      <c r="L11" s="288"/>
      <c r="M11" s="288"/>
    </row>
    <row r="12" spans="2:13" ht="14.2" customHeight="1" x14ac:dyDescent="0.5">
      <c r="B12" s="288"/>
      <c r="C12" s="288"/>
      <c r="E12" s="288"/>
      <c r="F12" s="288"/>
      <c r="G12" s="288"/>
      <c r="H12" s="288"/>
      <c r="I12" s="288"/>
      <c r="J12" s="288"/>
      <c r="K12" s="288"/>
      <c r="L12" s="288"/>
      <c r="M12" s="288"/>
    </row>
    <row r="13" spans="2:13" ht="14.2" customHeight="1" x14ac:dyDescent="0.5">
      <c r="B13" s="288"/>
      <c r="C13" s="288"/>
      <c r="E13" s="288"/>
      <c r="F13" s="288"/>
      <c r="G13" s="288"/>
      <c r="H13" s="288"/>
      <c r="I13" s="288"/>
      <c r="J13" s="288"/>
      <c r="K13" s="288"/>
      <c r="L13" s="288"/>
      <c r="M13" s="288"/>
    </row>
    <row r="15" spans="2:13" ht="14.7" thickBot="1" x14ac:dyDescent="0.55000000000000004">
      <c r="B15" s="288"/>
      <c r="C15" s="288"/>
      <c r="E15" s="288"/>
      <c r="F15" s="288"/>
      <c r="G15" s="288"/>
      <c r="H15" s="288"/>
      <c r="I15" s="288"/>
      <c r="J15" s="288"/>
      <c r="K15" s="288"/>
      <c r="L15" s="288"/>
      <c r="M15" s="288"/>
    </row>
    <row r="16" spans="2:13" ht="43.35" thickBot="1" x14ac:dyDescent="0.55000000000000004">
      <c r="B16" s="289" t="s">
        <v>506</v>
      </c>
      <c r="C16" s="290"/>
      <c r="D16" s="290"/>
      <c r="E16" s="290"/>
      <c r="F16" s="290"/>
      <c r="G16" s="290"/>
      <c r="H16" s="290"/>
      <c r="I16" s="290"/>
      <c r="J16" s="175" t="s">
        <v>507</v>
      </c>
      <c r="K16" s="176" t="s">
        <v>508</v>
      </c>
      <c r="L16" s="288"/>
      <c r="M16" s="288"/>
    </row>
    <row r="17" spans="1:11" ht="14.5" customHeight="1" x14ac:dyDescent="0.5">
      <c r="A17" s="288">
        <f>J17</f>
        <v>0</v>
      </c>
      <c r="B17" s="368" t="s">
        <v>1351</v>
      </c>
      <c r="C17" s="369"/>
      <c r="D17" s="369"/>
      <c r="E17" s="369"/>
      <c r="F17" s="369"/>
      <c r="G17" s="369"/>
      <c r="H17" s="369"/>
      <c r="I17" s="370"/>
      <c r="J17" s="10"/>
      <c r="K17" s="10"/>
    </row>
    <row r="18" spans="1:11" x14ac:dyDescent="0.5">
      <c r="A18" s="288">
        <f t="shared" ref="A18:A26" si="0">J18</f>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ht="14.7" thickBot="1" x14ac:dyDescent="0.55000000000000004">
      <c r="A26" s="288">
        <f t="shared" si="0"/>
        <v>0</v>
      </c>
      <c r="B26" s="374"/>
      <c r="C26" s="375"/>
      <c r="D26" s="375"/>
      <c r="E26" s="375"/>
      <c r="F26" s="375"/>
      <c r="G26" s="375"/>
      <c r="H26" s="375"/>
      <c r="I26" s="375"/>
      <c r="J26" s="10"/>
      <c r="K26" s="10"/>
    </row>
    <row r="27" spans="1:11" x14ac:dyDescent="0.5">
      <c r="A27" s="288"/>
      <c r="B27" s="288"/>
      <c r="C27" s="288"/>
      <c r="D27" s="288"/>
      <c r="E27" s="288"/>
      <c r="F27" s="288"/>
      <c r="G27" s="288"/>
      <c r="H27" s="288"/>
      <c r="I27" s="288"/>
      <c r="J27" s="288"/>
      <c r="K27" s="288"/>
    </row>
    <row r="28" spans="1:11" ht="14.7" thickBot="1" x14ac:dyDescent="0.55000000000000004">
      <c r="A28" s="288"/>
      <c r="B28" s="288"/>
      <c r="C28" s="288"/>
      <c r="D28" s="288"/>
      <c r="E28" s="288"/>
      <c r="F28" s="288"/>
      <c r="G28" s="288"/>
      <c r="H28" s="288"/>
      <c r="I28" s="288"/>
      <c r="J28" s="288"/>
      <c r="K28" s="288"/>
    </row>
    <row r="29" spans="1:11" ht="43.35" thickBot="1" x14ac:dyDescent="0.55000000000000004">
      <c r="A29" s="288"/>
      <c r="B29" s="177" t="s">
        <v>510</v>
      </c>
      <c r="C29" s="290"/>
      <c r="D29" s="290"/>
      <c r="E29" s="290"/>
      <c r="F29" s="290"/>
      <c r="G29" s="290"/>
      <c r="H29" s="290"/>
      <c r="I29" s="290"/>
      <c r="J29" s="175" t="s">
        <v>507</v>
      </c>
      <c r="K29" s="176" t="s">
        <v>508</v>
      </c>
    </row>
    <row r="30" spans="1:11" ht="67.5" customHeight="1" x14ac:dyDescent="0.5">
      <c r="A30" s="288">
        <f>J30</f>
        <v>1</v>
      </c>
      <c r="B30" s="368" t="s">
        <v>1352</v>
      </c>
      <c r="C30" s="369"/>
      <c r="D30" s="369"/>
      <c r="E30" s="369"/>
      <c r="F30" s="369"/>
      <c r="G30" s="369"/>
      <c r="H30" s="369"/>
      <c r="I30" s="370"/>
      <c r="J30" s="10">
        <v>1</v>
      </c>
      <c r="K30" s="10"/>
    </row>
    <row r="31" spans="1:11" x14ac:dyDescent="0.5">
      <c r="A31" s="288">
        <f t="shared" ref="A31:A39" si="1">J31</f>
        <v>0</v>
      </c>
      <c r="B31" s="371"/>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0" spans="1:11" x14ac:dyDescent="0.5">
      <c r="A40" s="288"/>
      <c r="B40" s="288"/>
      <c r="C40" s="288"/>
      <c r="D40" s="288"/>
      <c r="E40" s="288"/>
      <c r="F40" s="288"/>
      <c r="G40" s="288"/>
      <c r="H40" s="288"/>
      <c r="I40" s="288"/>
      <c r="J40" s="288"/>
      <c r="K40" s="288"/>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69.75" customHeight="1" x14ac:dyDescent="0.5">
      <c r="A43" s="288">
        <f>J43</f>
        <v>1</v>
      </c>
      <c r="B43" s="368" t="s">
        <v>1353</v>
      </c>
      <c r="C43" s="369"/>
      <c r="D43" s="369"/>
      <c r="E43" s="369"/>
      <c r="F43" s="369"/>
      <c r="G43" s="369"/>
      <c r="H43" s="369"/>
      <c r="I43" s="370"/>
      <c r="J43" s="10">
        <v>1</v>
      </c>
      <c r="K43" s="10"/>
    </row>
    <row r="44" spans="1:11" ht="33.5" customHeight="1" x14ac:dyDescent="0.5">
      <c r="A44" s="288">
        <f t="shared" ref="A44:A52" si="2">J44</f>
        <v>0</v>
      </c>
      <c r="B44" s="371" t="s">
        <v>2211</v>
      </c>
      <c r="C44" s="372"/>
      <c r="D44" s="372"/>
      <c r="E44" s="372"/>
      <c r="F44" s="372"/>
      <c r="G44" s="372"/>
      <c r="H44" s="372"/>
      <c r="I44" s="372"/>
      <c r="J44" s="10"/>
      <c r="K44" s="10"/>
    </row>
    <row r="45" spans="1:11" ht="30" customHeight="1" x14ac:dyDescent="0.5">
      <c r="A45" s="288">
        <f t="shared" si="2"/>
        <v>0</v>
      </c>
      <c r="B45" s="371" t="s">
        <v>2186</v>
      </c>
      <c r="C45" s="372"/>
      <c r="D45" s="372"/>
      <c r="E45" s="372"/>
      <c r="F45" s="372"/>
      <c r="G45" s="372"/>
      <c r="H45" s="372"/>
      <c r="I45" s="372"/>
      <c r="J45" s="10"/>
      <c r="K45" s="10"/>
    </row>
    <row r="46" spans="1:11" ht="36" customHeight="1" x14ac:dyDescent="0.5">
      <c r="A46" s="288">
        <f t="shared" si="2"/>
        <v>0</v>
      </c>
      <c r="B46" s="371" t="s">
        <v>2187</v>
      </c>
      <c r="C46" s="372"/>
      <c r="D46" s="372"/>
      <c r="E46" s="372"/>
      <c r="F46" s="372"/>
      <c r="G46" s="372"/>
      <c r="H46" s="372"/>
      <c r="I46" s="372"/>
      <c r="J46" s="10"/>
      <c r="K46" s="10"/>
    </row>
    <row r="47" spans="1:11" ht="33" customHeight="1" x14ac:dyDescent="0.5">
      <c r="A47" s="288">
        <f t="shared" si="2"/>
        <v>0</v>
      </c>
      <c r="B47" s="371" t="s">
        <v>2188</v>
      </c>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cfRule type="expression" dxfId="230" priority="3" stopIfTrue="1">
      <formula>IF(SUM(E8:I8)=1,1,0)</formula>
    </cfRule>
  </conditionalFormatting>
  <conditionalFormatting sqref="M1">
    <cfRule type="containsText" dxfId="229" priority="1" operator="containsText" text="n/a">
      <formula>NOT(ISERROR(SEARCH("n/a",M1)))</formula>
    </cfRule>
    <cfRule type="containsText" dxfId="228" priority="2" operator="containsText" text="no">
      <formula>NOT(ISERROR(SEARCH("no",M1)))</formula>
    </cfRule>
  </conditionalFormatting>
  <conditionalFormatting sqref="E9:I9">
    <cfRule type="expression" dxfId="227" priority="130" stopIfTrue="1">
      <formula>IF(SUM(E12:I12)=1,1,0)</formula>
    </cfRule>
  </conditionalFormatting>
  <conditionalFormatting sqref="E10:I11">
    <cfRule type="expression" dxfId="226" priority="132" stopIfTrue="1">
      <formula>IF(SUM(E14:I14)=1,1,0)</formula>
    </cfRule>
  </conditionalFormatting>
  <dataValidations count="2">
    <dataValidation type="list" allowBlank="1" showInputMessage="1" showErrorMessage="1" sqref="B7" xr:uid="{00000000-0002-0000-1900-000000000000}">
      <formula1>$E$6:$J$6</formula1>
    </dataValidation>
    <dataValidation allowBlank="1" showInputMessage="1" showErrorMessage="1" prompt="Select the cell to the left to access full dropdown list" sqref="C7" xr:uid="{00000000-0002-0000-1900-000001000000}"/>
  </dataValidations>
  <hyperlinks>
    <hyperlink ref="M1" location="TOC!A1" display="Return to Table of Contents" xr:uid="{00000000-0004-0000-1900-000000000000}"/>
    <hyperlink ref="D7" location="'S4'!G4" display="'S4'!G4" xr:uid="{00000000-0004-0000-1900-000001000000}"/>
    <hyperlink ref="D2" location="'S4'!G3" display="'S4'!G3" xr:uid="{00000000-0004-0000-1900-000002000000}"/>
    <hyperlink ref="D1" location="'S4'!G2" display="'S4'!G2" xr:uid="{00000000-0004-0000-19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2000000}">
          <x14:formula1>
            <xm:f>Assessment_DataCollection!$V$1:$V$13</xm:f>
          </x14:formula1>
          <xm:sqref>J30:K39 J43:K52 J17:K26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O52"/>
  <sheetViews>
    <sheetView topLeftCell="B13" workbookViewId="0">
      <selection activeCell="B43" sqref="B43:I43"/>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5" x14ac:dyDescent="0.5">
      <c r="B1" s="24" t="str">
        <f>Assessment_DataCollection!A1</f>
        <v>SECTION</v>
      </c>
      <c r="C1" s="288"/>
      <c r="D1" s="66" t="str">
        <f>Assessment_DataCollection!B512</f>
        <v>Coordination with Driver Licensing</v>
      </c>
      <c r="E1" s="288"/>
      <c r="F1" s="288"/>
      <c r="G1" s="288"/>
      <c r="H1" s="288"/>
      <c r="I1" s="288"/>
      <c r="J1" s="288"/>
      <c r="K1" s="288"/>
      <c r="L1" s="288"/>
      <c r="M1" s="97" t="s">
        <v>81</v>
      </c>
      <c r="N1" s="288"/>
      <c r="O1" s="288"/>
    </row>
    <row r="2" spans="2:15" x14ac:dyDescent="0.5">
      <c r="B2" s="24" t="s">
        <v>493</v>
      </c>
      <c r="C2" s="36">
        <f>Assessment_DataCollection!A516</f>
        <v>4.2</v>
      </c>
      <c r="D2" s="66" t="str">
        <f>Assessment_DataCollection!B516</f>
        <v>GDL System</v>
      </c>
      <c r="E2" s="288"/>
      <c r="F2" s="288"/>
      <c r="G2" s="288"/>
      <c r="H2" s="288"/>
      <c r="I2" s="288"/>
      <c r="J2" s="288"/>
      <c r="K2" s="288"/>
      <c r="L2" s="288"/>
      <c r="M2" s="288"/>
      <c r="N2" s="288"/>
      <c r="O2" s="288"/>
    </row>
    <row r="6" spans="2:15" ht="86.7" thickBot="1" x14ac:dyDescent="0.55000000000000004">
      <c r="B6" s="26" t="s">
        <v>495</v>
      </c>
      <c r="C6" s="26"/>
      <c r="D6" s="50" t="s">
        <v>496</v>
      </c>
      <c r="E6" s="47" t="s">
        <v>497</v>
      </c>
      <c r="F6" s="47" t="s">
        <v>498</v>
      </c>
      <c r="G6" s="47" t="s">
        <v>499</v>
      </c>
      <c r="H6" s="47" t="s">
        <v>500</v>
      </c>
      <c r="I6" s="48" t="s">
        <v>501</v>
      </c>
      <c r="J6" s="288"/>
      <c r="K6" s="288"/>
      <c r="L6" s="288"/>
      <c r="M6" s="288"/>
      <c r="N6" s="288"/>
      <c r="O6" s="288"/>
    </row>
    <row r="7" spans="2:15" ht="135" customHeight="1" thickTop="1" x14ac:dyDescent="0.5">
      <c r="B7" s="23" t="s">
        <v>501</v>
      </c>
      <c r="C7" s="27" t="s">
        <v>502</v>
      </c>
      <c r="D7" s="74"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E7" s="12"/>
      <c r="F7" s="12"/>
      <c r="G7" s="12"/>
      <c r="H7" s="12"/>
      <c r="I7" s="12"/>
      <c r="J7" s="288"/>
      <c r="K7" s="288"/>
      <c r="L7" s="338" t="s">
        <v>520</v>
      </c>
      <c r="M7" s="338" t="s">
        <v>521</v>
      </c>
      <c r="N7" s="338" t="s">
        <v>15</v>
      </c>
      <c r="O7" s="338" t="s">
        <v>522</v>
      </c>
    </row>
    <row r="8" spans="2:15" hidden="1" x14ac:dyDescent="0.5">
      <c r="B8" s="22"/>
      <c r="C8" s="21" t="s">
        <v>15</v>
      </c>
      <c r="D8" s="31"/>
      <c r="E8" s="10" t="str">
        <f>IF($B7=E6,1,"")</f>
        <v/>
      </c>
      <c r="F8" s="10" t="str">
        <f>IF($B7=F6,1,"")</f>
        <v/>
      </c>
      <c r="G8" s="10" t="str">
        <f>IF($B7=G6,1,"")</f>
        <v/>
      </c>
      <c r="H8" s="10" t="str">
        <f>IF($B7=H6,1,"")</f>
        <v/>
      </c>
      <c r="I8" s="10">
        <f>IF($B7=I6,1,"")</f>
        <v>1</v>
      </c>
      <c r="J8" s="288"/>
      <c r="K8" s="288"/>
      <c r="L8" s="288" t="s">
        <v>503</v>
      </c>
      <c r="M8" s="288" t="s">
        <v>504</v>
      </c>
      <c r="N8" s="288" t="s">
        <v>15</v>
      </c>
      <c r="O8" s="288"/>
    </row>
    <row r="9" spans="2:15" ht="86" x14ac:dyDescent="0.5">
      <c r="B9" s="22" t="s">
        <v>501</v>
      </c>
      <c r="C9" s="27" t="s">
        <v>502</v>
      </c>
      <c r="D9" s="75" t="str">
        <f>Assessment_DataCollection!B519</f>
        <v>4.2.2 States shall have a GDL system that includes, incorporates, or integrates multi-stage driver education that meets these Novice Teen Driver Education and Training Administrative Standards</v>
      </c>
      <c r="E9" s="10"/>
      <c r="F9" s="10"/>
      <c r="G9" s="10"/>
      <c r="H9" s="10"/>
      <c r="I9" s="10"/>
      <c r="J9" s="288"/>
      <c r="K9" s="288"/>
      <c r="L9" s="288"/>
      <c r="M9" s="288"/>
      <c r="N9" s="288" t="s">
        <v>15</v>
      </c>
      <c r="O9" s="288"/>
    </row>
    <row r="10" spans="2:15" hidden="1" x14ac:dyDescent="0.5">
      <c r="B10" s="22"/>
      <c r="C10" s="21" t="s">
        <v>15</v>
      </c>
      <c r="D10" s="31"/>
      <c r="E10" s="10" t="str">
        <f>IF($B9=E6,1,"")</f>
        <v/>
      </c>
      <c r="F10" s="10" t="str">
        <f>IF($B9=F6,1,"")</f>
        <v/>
      </c>
      <c r="G10" s="10" t="str">
        <f>IF($B9=G6,1,"")</f>
        <v/>
      </c>
      <c r="H10" s="10" t="str">
        <f>IF($B9=H6,1,"")</f>
        <v/>
      </c>
      <c r="I10" s="10">
        <f>IF($B9=I6,1,"")</f>
        <v>1</v>
      </c>
      <c r="J10" s="288"/>
      <c r="K10" s="288"/>
      <c r="L10" s="288"/>
      <c r="M10" s="288"/>
      <c r="N10" s="288"/>
      <c r="O10" s="288"/>
    </row>
    <row r="11" spans="2:15" ht="86.35" thickBot="1" x14ac:dyDescent="0.55000000000000004">
      <c r="B11" s="35" t="s">
        <v>501</v>
      </c>
      <c r="C11" s="28" t="s">
        <v>502</v>
      </c>
      <c r="D11" s="73" t="str">
        <f>Assessment_DataCollection!B526</f>
        <v>4.2.3 States should not reduce the time requirements in the GDL process for successful completion of driver education. Instead, States should consider extending the GDL process for those who do not take driver education</v>
      </c>
      <c r="E11" s="11"/>
      <c r="F11" s="11"/>
      <c r="G11" s="11"/>
      <c r="H11" s="11"/>
      <c r="I11" s="11"/>
      <c r="J11" s="288"/>
      <c r="K11" s="288"/>
      <c r="L11" s="288"/>
      <c r="M11" s="288"/>
      <c r="N11" s="288"/>
      <c r="O11" s="288"/>
    </row>
    <row r="12" spans="2:15" ht="14.7" hidden="1" thickTop="1" x14ac:dyDescent="0.5">
      <c r="B12" s="23"/>
      <c r="C12" s="34" t="s">
        <v>15</v>
      </c>
      <c r="D12" s="32"/>
      <c r="E12" s="12" t="str">
        <f>IF($B11=E6,1,"")</f>
        <v/>
      </c>
      <c r="F12" s="12" t="str">
        <f>IF($B11=F6,1,"")</f>
        <v/>
      </c>
      <c r="G12" s="12" t="str">
        <f>IF($B11=G6,1,"")</f>
        <v/>
      </c>
      <c r="H12" s="12" t="str">
        <f>IF($B11=H6,1,"")</f>
        <v/>
      </c>
      <c r="I12" s="12">
        <f>IF($B11=I6,1,"")</f>
        <v>1</v>
      </c>
      <c r="J12" s="288"/>
      <c r="K12" s="288"/>
      <c r="L12" s="288"/>
      <c r="M12" s="288"/>
      <c r="N12" s="288"/>
      <c r="O12" s="288"/>
    </row>
    <row r="13" spans="2:15" ht="14.7" thickTop="1" x14ac:dyDescent="0.5">
      <c r="B13" s="288" t="s">
        <v>15</v>
      </c>
      <c r="C13" s="288"/>
      <c r="D13" s="33" t="s">
        <v>505</v>
      </c>
      <c r="E13" s="24">
        <f>SUM(E7:E12)</f>
        <v>0</v>
      </c>
      <c r="F13" s="24">
        <f>SUM(F7:F12)</f>
        <v>0</v>
      </c>
      <c r="G13" s="24">
        <f>SUM(G7:G12)</f>
        <v>0</v>
      </c>
      <c r="H13" s="24">
        <f>SUM(H7:H12)</f>
        <v>0</v>
      </c>
      <c r="I13" s="24">
        <f>SUM(I7:I12)</f>
        <v>3</v>
      </c>
      <c r="J13" s="288"/>
      <c r="K13" s="288"/>
      <c r="L13" s="288"/>
      <c r="M13" s="288"/>
      <c r="N13" s="288"/>
      <c r="O13" s="288"/>
    </row>
    <row r="15" spans="2:15" ht="14.7" thickBot="1" x14ac:dyDescent="0.55000000000000004">
      <c r="B15" s="288"/>
      <c r="C15" s="288"/>
      <c r="E15" s="288"/>
      <c r="F15" s="288"/>
      <c r="G15" s="288"/>
      <c r="H15" s="288"/>
      <c r="I15" s="288"/>
      <c r="J15" s="288"/>
      <c r="K15" s="288"/>
      <c r="L15" s="288"/>
      <c r="M15" s="288"/>
      <c r="N15" s="288"/>
      <c r="O15" s="288"/>
    </row>
    <row r="16" spans="2:15" ht="43.35" thickBot="1" x14ac:dyDescent="0.55000000000000004">
      <c r="B16" s="289" t="s">
        <v>506</v>
      </c>
      <c r="C16" s="290"/>
      <c r="D16" s="290"/>
      <c r="E16" s="290"/>
      <c r="F16" s="290"/>
      <c r="G16" s="290"/>
      <c r="H16" s="290"/>
      <c r="I16" s="290"/>
      <c r="J16" s="175" t="s">
        <v>507</v>
      </c>
      <c r="K16" s="176" t="s">
        <v>508</v>
      </c>
      <c r="L16" s="288"/>
      <c r="M16" s="288"/>
      <c r="N16" s="288"/>
      <c r="O16" s="288"/>
    </row>
    <row r="17" spans="1:13" ht="14.5" customHeight="1" x14ac:dyDescent="0.5">
      <c r="A17" s="288">
        <f>J17</f>
        <v>0</v>
      </c>
      <c r="B17" s="368" t="s">
        <v>1354</v>
      </c>
      <c r="C17" s="369"/>
      <c r="D17" s="369"/>
      <c r="E17" s="369"/>
      <c r="F17" s="369"/>
      <c r="G17" s="369"/>
      <c r="H17" s="369"/>
      <c r="I17" s="370"/>
      <c r="J17" s="10"/>
      <c r="K17" s="10"/>
      <c r="L17" s="288"/>
      <c r="M17" s="288"/>
    </row>
    <row r="18" spans="1:13" x14ac:dyDescent="0.5">
      <c r="A18" s="288">
        <f t="shared" ref="A18:A26" si="0">J18</f>
        <v>0</v>
      </c>
      <c r="B18" s="371"/>
      <c r="C18" s="372"/>
      <c r="D18" s="372"/>
      <c r="E18" s="372"/>
      <c r="F18" s="372"/>
      <c r="G18" s="372"/>
      <c r="H18" s="372"/>
      <c r="I18" s="372"/>
      <c r="J18" s="10"/>
      <c r="K18" s="10"/>
      <c r="L18" s="288"/>
      <c r="M18" s="288"/>
    </row>
    <row r="19" spans="1:13" x14ac:dyDescent="0.5">
      <c r="A19" s="288">
        <f t="shared" si="0"/>
        <v>0</v>
      </c>
      <c r="B19" s="371"/>
      <c r="C19" s="372"/>
      <c r="D19" s="372"/>
      <c r="E19" s="372"/>
      <c r="F19" s="372"/>
      <c r="G19" s="372"/>
      <c r="H19" s="372"/>
      <c r="I19" s="372"/>
      <c r="J19" s="10"/>
      <c r="K19" s="10"/>
      <c r="L19" s="288"/>
      <c r="M19" s="288"/>
    </row>
    <row r="20" spans="1:13" x14ac:dyDescent="0.5">
      <c r="A20" s="288">
        <f t="shared" si="0"/>
        <v>0</v>
      </c>
      <c r="B20" s="371"/>
      <c r="C20" s="372"/>
      <c r="D20" s="372"/>
      <c r="E20" s="372"/>
      <c r="F20" s="372"/>
      <c r="G20" s="372"/>
      <c r="H20" s="372"/>
      <c r="I20" s="372"/>
      <c r="J20" s="10"/>
      <c r="K20" s="10"/>
      <c r="L20" s="288"/>
      <c r="M20" s="288"/>
    </row>
    <row r="21" spans="1:13" x14ac:dyDescent="0.5">
      <c r="A21" s="288">
        <f t="shared" si="0"/>
        <v>0</v>
      </c>
      <c r="B21" s="371"/>
      <c r="C21" s="372"/>
      <c r="D21" s="372"/>
      <c r="E21" s="372"/>
      <c r="F21" s="372"/>
      <c r="G21" s="372"/>
      <c r="H21" s="372"/>
      <c r="I21" s="372"/>
      <c r="J21" s="10"/>
      <c r="K21" s="10"/>
      <c r="L21" s="288"/>
      <c r="M21" s="288"/>
    </row>
    <row r="22" spans="1:13" x14ac:dyDescent="0.5">
      <c r="A22" s="288">
        <f t="shared" si="0"/>
        <v>0</v>
      </c>
      <c r="B22" s="371"/>
      <c r="C22" s="372"/>
      <c r="D22" s="372"/>
      <c r="E22" s="372"/>
      <c r="F22" s="372"/>
      <c r="G22" s="372"/>
      <c r="H22" s="372"/>
      <c r="I22" s="372"/>
      <c r="J22" s="10"/>
      <c r="K22" s="10"/>
      <c r="L22" s="288"/>
      <c r="M22" s="288"/>
    </row>
    <row r="23" spans="1:13" x14ac:dyDescent="0.5">
      <c r="A23" s="288">
        <f t="shared" si="0"/>
        <v>0</v>
      </c>
      <c r="B23" s="371"/>
      <c r="C23" s="372"/>
      <c r="D23" s="372"/>
      <c r="E23" s="372"/>
      <c r="F23" s="372"/>
      <c r="G23" s="372"/>
      <c r="H23" s="372"/>
      <c r="I23" s="372"/>
      <c r="J23" s="10"/>
      <c r="K23" s="10"/>
      <c r="L23" s="288"/>
      <c r="M23" s="288"/>
    </row>
    <row r="24" spans="1:13" x14ac:dyDescent="0.5">
      <c r="A24" s="288">
        <f t="shared" si="0"/>
        <v>0</v>
      </c>
      <c r="B24" s="371"/>
      <c r="C24" s="372"/>
      <c r="D24" s="372"/>
      <c r="E24" s="372"/>
      <c r="F24" s="372"/>
      <c r="G24" s="372"/>
      <c r="H24" s="372"/>
      <c r="I24" s="372"/>
      <c r="J24" s="10"/>
      <c r="K24" s="10"/>
      <c r="L24" s="288"/>
      <c r="M24" s="288"/>
    </row>
    <row r="25" spans="1:13" x14ac:dyDescent="0.5">
      <c r="A25" s="288">
        <f t="shared" si="0"/>
        <v>0</v>
      </c>
      <c r="B25" s="371"/>
      <c r="C25" s="372"/>
      <c r="D25" s="372"/>
      <c r="E25" s="372"/>
      <c r="F25" s="372"/>
      <c r="G25" s="372"/>
      <c r="H25" s="372"/>
      <c r="I25" s="372"/>
      <c r="J25" s="10"/>
      <c r="K25" s="10"/>
      <c r="L25" s="288"/>
      <c r="M25" s="288"/>
    </row>
    <row r="26" spans="1:13" ht="14.7" thickBot="1" x14ac:dyDescent="0.55000000000000004">
      <c r="A26" s="288">
        <f t="shared" si="0"/>
        <v>0</v>
      </c>
      <c r="B26" s="374"/>
      <c r="C26" s="375"/>
      <c r="D26" s="375"/>
      <c r="E26" s="375"/>
      <c r="F26" s="375"/>
      <c r="G26" s="375"/>
      <c r="H26" s="375"/>
      <c r="I26" s="375"/>
      <c r="J26" s="10"/>
      <c r="K26" s="10"/>
      <c r="L26" s="288"/>
      <c r="M26" s="288"/>
    </row>
    <row r="27" spans="1:13" x14ac:dyDescent="0.5">
      <c r="A27" s="288"/>
      <c r="B27" s="288"/>
      <c r="C27" s="288"/>
      <c r="D27" s="288"/>
      <c r="E27" s="288"/>
      <c r="F27" s="288"/>
      <c r="G27" s="288"/>
      <c r="H27" s="288"/>
      <c r="I27" s="288"/>
      <c r="J27" s="288"/>
      <c r="K27" s="288"/>
      <c r="L27" s="288"/>
      <c r="M27" s="288"/>
    </row>
    <row r="28" spans="1:13" ht="14.7" thickBot="1" x14ac:dyDescent="0.55000000000000004">
      <c r="A28" s="288"/>
      <c r="B28" s="288"/>
      <c r="C28" s="288"/>
      <c r="D28" s="288"/>
      <c r="E28" s="288"/>
      <c r="F28" s="288"/>
      <c r="G28" s="288"/>
      <c r="H28" s="288"/>
      <c r="I28" s="288"/>
      <c r="J28" s="288"/>
      <c r="K28" s="288"/>
      <c r="L28" s="288"/>
      <c r="M28" s="288"/>
    </row>
    <row r="29" spans="1:13" ht="43.35" thickBot="1" x14ac:dyDescent="0.55000000000000004">
      <c r="A29" s="288"/>
      <c r="B29" s="177" t="s">
        <v>510</v>
      </c>
      <c r="C29" s="290"/>
      <c r="D29" s="290"/>
      <c r="E29" s="290"/>
      <c r="F29" s="290"/>
      <c r="G29" s="290"/>
      <c r="H29" s="290"/>
      <c r="I29" s="290"/>
      <c r="J29" s="175" t="s">
        <v>507</v>
      </c>
      <c r="K29" s="176" t="s">
        <v>508</v>
      </c>
      <c r="L29" s="288"/>
      <c r="M29" s="288"/>
    </row>
    <row r="30" spans="1:13" ht="156" customHeight="1" x14ac:dyDescent="0.5">
      <c r="A30" s="288">
        <f>J30</f>
        <v>1</v>
      </c>
      <c r="B30" s="368" t="s">
        <v>1355</v>
      </c>
      <c r="C30" s="369"/>
      <c r="D30" s="369"/>
      <c r="E30" s="369"/>
      <c r="F30" s="369"/>
      <c r="G30" s="369"/>
      <c r="H30" s="369"/>
      <c r="I30" s="370"/>
      <c r="J30" s="10">
        <v>1</v>
      </c>
      <c r="K30" s="10"/>
      <c r="L30" s="288"/>
      <c r="M30" s="288"/>
    </row>
    <row r="31" spans="1:13" x14ac:dyDescent="0.5">
      <c r="A31" s="288">
        <f t="shared" ref="A31:A39" si="1">J31</f>
        <v>0</v>
      </c>
      <c r="B31" s="371" t="s">
        <v>2178</v>
      </c>
      <c r="C31" s="372"/>
      <c r="D31" s="372"/>
      <c r="E31" s="372"/>
      <c r="F31" s="372"/>
      <c r="G31" s="372"/>
      <c r="H31" s="372"/>
      <c r="I31" s="372"/>
      <c r="J31" s="10"/>
      <c r="K31" s="10"/>
      <c r="L31" s="288"/>
      <c r="M31" s="288"/>
    </row>
    <row r="32" spans="1:13" x14ac:dyDescent="0.5">
      <c r="A32" s="288">
        <f t="shared" si="1"/>
        <v>0</v>
      </c>
      <c r="B32" s="371" t="s">
        <v>2179</v>
      </c>
      <c r="C32" s="372"/>
      <c r="D32" s="372"/>
      <c r="E32" s="372"/>
      <c r="F32" s="372"/>
      <c r="G32" s="372"/>
      <c r="H32" s="372"/>
      <c r="I32" s="372"/>
      <c r="J32" s="10"/>
      <c r="K32" s="10"/>
      <c r="L32" s="288"/>
      <c r="M32" s="288"/>
    </row>
    <row r="33" spans="1:11" x14ac:dyDescent="0.5">
      <c r="A33" s="288">
        <f t="shared" si="1"/>
        <v>0</v>
      </c>
      <c r="B33" s="371" t="s">
        <v>2180</v>
      </c>
      <c r="C33" s="372"/>
      <c r="D33" s="372"/>
      <c r="E33" s="372"/>
      <c r="F33" s="372"/>
      <c r="G33" s="372"/>
      <c r="H33" s="372"/>
      <c r="I33" s="372"/>
      <c r="J33" s="10"/>
      <c r="K33" s="10"/>
    </row>
    <row r="34" spans="1:11" x14ac:dyDescent="0.5">
      <c r="A34" s="288">
        <f t="shared" si="1"/>
        <v>0</v>
      </c>
      <c r="B34" s="371" t="s">
        <v>2181</v>
      </c>
      <c r="C34" s="372"/>
      <c r="D34" s="372"/>
      <c r="E34" s="372"/>
      <c r="F34" s="372"/>
      <c r="G34" s="372"/>
      <c r="H34" s="372"/>
      <c r="I34" s="372"/>
      <c r="J34" s="10"/>
      <c r="K34" s="10"/>
    </row>
    <row r="35" spans="1:11" x14ac:dyDescent="0.5">
      <c r="A35" s="288">
        <f t="shared" si="1"/>
        <v>0</v>
      </c>
      <c r="B35" s="371" t="s">
        <v>2182</v>
      </c>
      <c r="C35" s="372"/>
      <c r="D35" s="372"/>
      <c r="E35" s="372"/>
      <c r="F35" s="372"/>
      <c r="G35" s="372"/>
      <c r="H35" s="372"/>
      <c r="I35" s="372"/>
      <c r="J35" s="10"/>
      <c r="K35" s="10"/>
    </row>
    <row r="36" spans="1:11" x14ac:dyDescent="0.5">
      <c r="A36" s="288">
        <f t="shared" si="1"/>
        <v>0</v>
      </c>
      <c r="B36" s="371" t="s">
        <v>2183</v>
      </c>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0" spans="1:11" x14ac:dyDescent="0.5">
      <c r="A40" s="288"/>
      <c r="B40" s="288"/>
      <c r="C40" s="288"/>
      <c r="D40" s="288"/>
      <c r="E40" s="288"/>
      <c r="F40" s="288"/>
      <c r="G40" s="288"/>
      <c r="H40" s="288"/>
      <c r="I40" s="288"/>
      <c r="J40" s="288"/>
      <c r="K40" s="288"/>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35.25" customHeight="1" x14ac:dyDescent="0.5">
      <c r="A43" s="288">
        <f>J43</f>
        <v>1</v>
      </c>
      <c r="B43" s="368" t="s">
        <v>1356</v>
      </c>
      <c r="C43" s="369"/>
      <c r="D43" s="369"/>
      <c r="E43" s="369"/>
      <c r="F43" s="369"/>
      <c r="G43" s="369"/>
      <c r="H43" s="369"/>
      <c r="I43" s="370"/>
      <c r="J43" s="10">
        <v>1</v>
      </c>
      <c r="K43" s="10"/>
    </row>
    <row r="44" spans="1:11" x14ac:dyDescent="0.5">
      <c r="A44" s="288">
        <f t="shared" ref="A44:A52" si="2">J44</f>
        <v>0</v>
      </c>
      <c r="B44" s="371"/>
      <c r="C44" s="372"/>
      <c r="D44" s="372"/>
      <c r="E44" s="372"/>
      <c r="F44" s="372"/>
      <c r="G44" s="372"/>
      <c r="H44" s="372"/>
      <c r="I44" s="372"/>
      <c r="J44" s="10"/>
      <c r="K44" s="10"/>
    </row>
    <row r="45" spans="1:11" x14ac:dyDescent="0.5">
      <c r="A45" s="288">
        <f t="shared" si="2"/>
        <v>0</v>
      </c>
      <c r="B45" s="371"/>
      <c r="C45" s="372"/>
      <c r="D45" s="372"/>
      <c r="E45" s="372"/>
      <c r="F45" s="372"/>
      <c r="G45" s="372"/>
      <c r="H45" s="372"/>
      <c r="I45" s="372"/>
      <c r="J45" s="10"/>
      <c r="K45" s="10"/>
    </row>
    <row r="46" spans="1:11" x14ac:dyDescent="0.5">
      <c r="A46" s="288">
        <f t="shared" si="2"/>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I7 E9:I9 E11:I11 E13:I13">
    <cfRule type="expression" dxfId="225" priority="3" stopIfTrue="1">
      <formula>IF(SUM(E8:I8)=1,1,0)</formula>
    </cfRule>
  </conditionalFormatting>
  <conditionalFormatting sqref="M1">
    <cfRule type="containsText" dxfId="224" priority="1" operator="containsText" text="n/a">
      <formula>NOT(ISERROR(SEARCH("n/a",M1)))</formula>
    </cfRule>
    <cfRule type="containsText" dxfId="223" priority="2" operator="containsText" text="no">
      <formula>NOT(ISERROR(SEARCH("no",M1)))</formula>
    </cfRule>
  </conditionalFormatting>
  <dataValidations count="3">
    <dataValidation type="list" allowBlank="1" showInputMessage="1" showErrorMessage="1" sqref="B10 B12" xr:uid="{00000000-0002-0000-1A00-000000000000}">
      <formula1>$D$6:$J$6</formula1>
    </dataValidation>
    <dataValidation allowBlank="1" showInputMessage="1" showErrorMessage="1" prompt="Select the cell to the left to access full dropdown list" sqref="C7 C11 C9" xr:uid="{00000000-0002-0000-1A00-000001000000}"/>
    <dataValidation type="list" allowBlank="1" showInputMessage="1" showErrorMessage="1" sqref="B7 B11 B9" xr:uid="{00000000-0002-0000-1A00-000002000000}">
      <formula1>$E$6:$J$6</formula1>
    </dataValidation>
  </dataValidations>
  <hyperlinks>
    <hyperlink ref="M1" location="TOC!A1" display="Return to Table of Contents" xr:uid="{00000000-0004-0000-1A00-000000000000}"/>
    <hyperlink ref="D1" location="'S4'!G2" display="'S4'!G2" xr:uid="{00000000-0004-0000-1A00-000001000000}"/>
    <hyperlink ref="D2" location="'S4'!G6" display="'S4'!G6" xr:uid="{00000000-0004-0000-1A00-000002000000}"/>
    <hyperlink ref="D7" location="'S4'!G7" display="'S4'!G7" xr:uid="{00000000-0004-0000-1A00-000003000000}"/>
    <hyperlink ref="D9" location="'S4'!G9" display="'S4'!G9" xr:uid="{00000000-0004-0000-1A00-000004000000}"/>
    <hyperlink ref="D11" location="'S4'!G16" display="'S4'!G16" xr:uid="{00000000-0004-0000-1A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3000000}">
          <x14:formula1>
            <xm:f>Assessment_DataCollection!$V$1:$V$13</xm:f>
          </x14:formula1>
          <xm:sqref>J30:K39 J43:K52 J17:K26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O52"/>
  <sheetViews>
    <sheetView topLeftCell="B34" zoomScale="118" zoomScaleNormal="118" workbookViewId="0">
      <selection activeCell="B31" sqref="A31:XFD31"/>
    </sheetView>
  </sheetViews>
  <sheetFormatPr defaultRowHeight="14.35" x14ac:dyDescent="0.5"/>
  <cols>
    <col min="1" max="1" width="0" hidden="1" customWidth="1"/>
    <col min="2" max="2" width="14.52734375" customWidth="1"/>
    <col min="3" max="3" width="4" customWidth="1"/>
    <col min="4" max="4" width="32.52734375" customWidth="1"/>
    <col min="5" max="11" width="9.52734375" customWidth="1"/>
    <col min="13" max="13" width="23.29296875" customWidth="1"/>
  </cols>
  <sheetData>
    <row r="1" spans="2:15" x14ac:dyDescent="0.5">
      <c r="B1" s="24" t="str">
        <f>Assessment_DataCollection!A1</f>
        <v>SECTION</v>
      </c>
      <c r="C1" s="288"/>
      <c r="D1" s="340" t="s">
        <v>1254</v>
      </c>
      <c r="E1" s="288"/>
      <c r="F1" s="288"/>
      <c r="G1" s="288"/>
      <c r="H1" s="288"/>
      <c r="I1" s="288"/>
      <c r="J1" s="288"/>
      <c r="K1" s="288"/>
      <c r="L1" s="288"/>
      <c r="M1" s="97" t="s">
        <v>81</v>
      </c>
      <c r="N1" s="288"/>
      <c r="O1" s="288"/>
    </row>
    <row r="2" spans="2:15" x14ac:dyDescent="0.5">
      <c r="B2" s="24" t="s">
        <v>493</v>
      </c>
      <c r="C2" s="36">
        <f>Assessment_DataCollection!A528</f>
        <v>4.3</v>
      </c>
      <c r="D2" s="340" t="s">
        <v>1312</v>
      </c>
      <c r="E2" s="288"/>
      <c r="F2" s="288"/>
      <c r="G2" s="288"/>
      <c r="H2" s="288"/>
      <c r="I2" s="288"/>
      <c r="J2" s="288"/>
      <c r="K2" s="288"/>
      <c r="L2" s="288"/>
      <c r="M2" s="288"/>
      <c r="N2" s="288"/>
      <c r="O2" s="288"/>
    </row>
    <row r="5" spans="2:15" x14ac:dyDescent="0.5">
      <c r="B5" s="288" t="s">
        <v>15</v>
      </c>
      <c r="C5" s="288"/>
      <c r="D5" s="288"/>
      <c r="E5" s="288"/>
      <c r="F5" s="288"/>
      <c r="G5" s="288"/>
      <c r="H5" s="288"/>
      <c r="I5" s="288"/>
      <c r="J5" s="288"/>
      <c r="K5" s="288"/>
      <c r="L5" s="288"/>
      <c r="M5" s="288"/>
      <c r="N5" s="288"/>
      <c r="O5" s="288"/>
    </row>
    <row r="6" spans="2:15" ht="86.7" thickBot="1" x14ac:dyDescent="0.55000000000000004">
      <c r="B6" s="26" t="s">
        <v>495</v>
      </c>
      <c r="C6" s="26"/>
      <c r="D6" s="26" t="s">
        <v>496</v>
      </c>
      <c r="E6" s="47" t="s">
        <v>497</v>
      </c>
      <c r="F6" s="47" t="s">
        <v>498</v>
      </c>
      <c r="G6" s="48" t="s">
        <v>499</v>
      </c>
      <c r="H6" s="47" t="s">
        <v>500</v>
      </c>
      <c r="I6" s="48" t="s">
        <v>501</v>
      </c>
      <c r="J6" s="24"/>
      <c r="K6" s="288"/>
      <c r="L6" s="288"/>
      <c r="M6" s="288"/>
      <c r="N6" s="288"/>
      <c r="O6" s="288"/>
    </row>
    <row r="7" spans="2:15" ht="86.35" thickTop="1" x14ac:dyDescent="0.5">
      <c r="B7" s="14" t="s">
        <v>497</v>
      </c>
      <c r="C7" s="27" t="s">
        <v>502</v>
      </c>
      <c r="D7" s="342" t="s">
        <v>1314</v>
      </c>
      <c r="E7" s="12"/>
      <c r="F7" s="12"/>
      <c r="G7" s="12"/>
      <c r="H7" s="12"/>
      <c r="I7" s="12"/>
      <c r="J7" s="288"/>
      <c r="K7" s="288"/>
      <c r="L7" s="288" t="s">
        <v>15</v>
      </c>
      <c r="M7" s="288" t="s">
        <v>15</v>
      </c>
      <c r="N7" s="288" t="s">
        <v>15</v>
      </c>
      <c r="O7" s="288" t="s">
        <v>15</v>
      </c>
    </row>
    <row r="8" spans="2:15" ht="90" hidden="1" customHeight="1" x14ac:dyDescent="0.5">
      <c r="B8" s="15"/>
      <c r="C8" s="21" t="s">
        <v>15</v>
      </c>
      <c r="D8" s="19"/>
      <c r="E8" s="10">
        <f>IF($B7=E6,1,"")</f>
        <v>1</v>
      </c>
      <c r="F8" s="10" t="str">
        <f>IF($B7=F6,1,"")</f>
        <v/>
      </c>
      <c r="G8" s="10" t="str">
        <f>IF($B7=G6,1,"")</f>
        <v/>
      </c>
      <c r="H8" s="10" t="str">
        <f>IF($B7=H6,1,"")</f>
        <v/>
      </c>
      <c r="I8" s="10" t="str">
        <f>IF($B7=I6,1,"")</f>
        <v/>
      </c>
      <c r="J8" s="288"/>
      <c r="K8" s="288"/>
      <c r="L8" s="288" t="s">
        <v>503</v>
      </c>
      <c r="M8" s="288" t="s">
        <v>504</v>
      </c>
      <c r="N8" s="288" t="s">
        <v>15</v>
      </c>
      <c r="O8" s="288"/>
    </row>
    <row r="9" spans="2:15" ht="90" customHeight="1" x14ac:dyDescent="0.5">
      <c r="B9" s="15" t="s">
        <v>497</v>
      </c>
      <c r="C9" s="27" t="s">
        <v>502</v>
      </c>
      <c r="D9" s="341" t="s">
        <v>1323</v>
      </c>
      <c r="E9" s="10"/>
      <c r="F9" s="10"/>
      <c r="G9" s="10"/>
      <c r="H9" s="10" t="str">
        <f>IF($B9=H6,1,"")</f>
        <v/>
      </c>
      <c r="I9" s="10"/>
      <c r="J9" s="288"/>
      <c r="K9" s="288"/>
      <c r="L9" s="288"/>
      <c r="M9" s="288"/>
      <c r="N9" s="288" t="s">
        <v>15</v>
      </c>
      <c r="O9" s="288"/>
    </row>
    <row r="10" spans="2:15" hidden="1" x14ac:dyDescent="0.5">
      <c r="B10" s="15"/>
      <c r="C10" s="21" t="s">
        <v>15</v>
      </c>
      <c r="D10" s="19"/>
      <c r="E10" s="10">
        <f>IF($B9=E6,1,"")</f>
        <v>1</v>
      </c>
      <c r="F10" s="10" t="str">
        <f>IF($B9=F6,1,"")</f>
        <v/>
      </c>
      <c r="G10" s="10" t="str">
        <f>IF($B9=G6,1,"")</f>
        <v/>
      </c>
      <c r="H10" s="10" t="str">
        <f>IF($B9=H6,1,"")</f>
        <v/>
      </c>
      <c r="I10" s="10" t="str">
        <f>IF($B9=I6,1,"")</f>
        <v/>
      </c>
      <c r="J10" s="288"/>
      <c r="K10" s="288"/>
      <c r="L10" s="288"/>
      <c r="M10" s="288"/>
      <c r="N10" s="288"/>
      <c r="O10" s="288"/>
    </row>
    <row r="11" spans="2:15" ht="90" customHeight="1" thickBot="1" x14ac:dyDescent="0.55000000000000004">
      <c r="B11" s="16" t="s">
        <v>497</v>
      </c>
      <c r="C11" s="28" t="s">
        <v>502</v>
      </c>
      <c r="D11" s="343" t="s">
        <v>1329</v>
      </c>
      <c r="E11" s="11"/>
      <c r="F11" s="11"/>
      <c r="G11" s="11"/>
      <c r="H11" s="11"/>
      <c r="I11" s="11"/>
      <c r="J11" s="288"/>
      <c r="K11" s="288"/>
      <c r="L11" s="288"/>
      <c r="M11" s="288"/>
      <c r="N11" s="288"/>
      <c r="O11" s="288"/>
    </row>
    <row r="12" spans="2:15" ht="14.7" hidden="1" thickTop="1" x14ac:dyDescent="0.5">
      <c r="B12" s="14"/>
      <c r="C12" s="14"/>
      <c r="D12" s="12"/>
      <c r="E12" s="12">
        <f>IF($B11=E6,1,"")</f>
        <v>1</v>
      </c>
      <c r="F12" s="12" t="str">
        <f>IF($B11=F6,1,"")</f>
        <v/>
      </c>
      <c r="G12" s="12" t="str">
        <f>IF($B11=G6,1,"")</f>
        <v/>
      </c>
      <c r="H12" s="12" t="str">
        <f>IF($B11=H6,1,"")</f>
        <v/>
      </c>
      <c r="I12" s="12" t="str">
        <f>IF($B11=I6,1,"")</f>
        <v/>
      </c>
      <c r="J12" s="288"/>
      <c r="K12" s="288"/>
      <c r="L12" s="288"/>
      <c r="M12" s="288"/>
      <c r="N12" s="288"/>
      <c r="O12" s="288"/>
    </row>
    <row r="13" spans="2:15" ht="14.7" thickTop="1" x14ac:dyDescent="0.5">
      <c r="B13" s="288"/>
      <c r="C13" s="288"/>
      <c r="D13" s="18" t="s">
        <v>505</v>
      </c>
      <c r="E13" s="24">
        <f>SUM(E7:E12)</f>
        <v>3</v>
      </c>
      <c r="F13" s="24">
        <f>SUM(F7:F12)</f>
        <v>0</v>
      </c>
      <c r="G13" s="24">
        <f>SUM(G7:G12)</f>
        <v>0</v>
      </c>
      <c r="H13" s="24">
        <f>SUM(H7:H12)</f>
        <v>0</v>
      </c>
      <c r="I13" s="24">
        <f>SUM(I7:I12)</f>
        <v>0</v>
      </c>
      <c r="J13" s="288"/>
      <c r="K13" s="288"/>
      <c r="L13" s="288"/>
      <c r="M13" s="288"/>
      <c r="N13" s="288"/>
      <c r="O13" s="288"/>
    </row>
    <row r="15" spans="2:15" ht="14.7" thickBot="1" x14ac:dyDescent="0.55000000000000004">
      <c r="B15" s="288"/>
      <c r="C15" s="288"/>
      <c r="D15" s="288"/>
      <c r="E15" s="288"/>
      <c r="F15" s="288"/>
      <c r="G15" s="288"/>
      <c r="H15" s="288"/>
      <c r="I15" s="288"/>
      <c r="J15" s="288"/>
      <c r="K15" s="288"/>
      <c r="L15" s="288"/>
      <c r="M15" s="288"/>
      <c r="N15" s="288"/>
      <c r="O15" s="288"/>
    </row>
    <row r="16" spans="2:15" ht="43.35" thickBot="1" x14ac:dyDescent="0.55000000000000004">
      <c r="B16" s="289" t="s">
        <v>506</v>
      </c>
      <c r="C16" s="290"/>
      <c r="D16" s="290"/>
      <c r="E16" s="290"/>
      <c r="F16" s="290"/>
      <c r="G16" s="290"/>
      <c r="H16" s="290"/>
      <c r="I16" s="290"/>
      <c r="J16" s="175" t="s">
        <v>507</v>
      </c>
      <c r="K16" s="176" t="s">
        <v>508</v>
      </c>
      <c r="L16" s="288"/>
      <c r="M16" s="288"/>
      <c r="N16" s="288"/>
      <c r="O16" s="288"/>
    </row>
    <row r="17" spans="1:11" ht="14.5" customHeight="1" x14ac:dyDescent="0.5">
      <c r="A17" s="288">
        <f>J17</f>
        <v>0</v>
      </c>
      <c r="B17" s="368" t="s">
        <v>1351</v>
      </c>
      <c r="C17" s="369"/>
      <c r="D17" s="369"/>
      <c r="E17" s="369"/>
      <c r="F17" s="369"/>
      <c r="G17" s="369"/>
      <c r="H17" s="369"/>
      <c r="I17" s="370"/>
      <c r="J17" s="10"/>
      <c r="K17" s="10"/>
    </row>
    <row r="18" spans="1:11" x14ac:dyDescent="0.5">
      <c r="A18" s="288">
        <f t="shared" ref="A18:A26" si="0">J18</f>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ht="14.7" thickBot="1" x14ac:dyDescent="0.55000000000000004">
      <c r="A26" s="288">
        <f t="shared" si="0"/>
        <v>0</v>
      </c>
      <c r="B26" s="374"/>
      <c r="C26" s="375"/>
      <c r="D26" s="375"/>
      <c r="E26" s="375"/>
      <c r="F26" s="375"/>
      <c r="G26" s="375"/>
      <c r="H26" s="375"/>
      <c r="I26" s="375"/>
      <c r="J26" s="10"/>
      <c r="K26" s="10"/>
    </row>
    <row r="28" spans="1:11" ht="14.7" thickBot="1" x14ac:dyDescent="0.55000000000000004">
      <c r="A28" s="288"/>
      <c r="B28" s="288"/>
      <c r="C28" s="288"/>
      <c r="D28" s="288"/>
      <c r="E28" s="288"/>
      <c r="F28" s="288"/>
      <c r="G28" s="288"/>
      <c r="H28" s="288"/>
      <c r="I28" s="288"/>
      <c r="J28" s="288"/>
      <c r="K28" s="288"/>
    </row>
    <row r="29" spans="1:11" ht="43.35" thickBot="1" x14ac:dyDescent="0.55000000000000004">
      <c r="A29" s="288"/>
      <c r="B29" s="177" t="s">
        <v>510</v>
      </c>
      <c r="C29" s="290"/>
      <c r="D29" s="290"/>
      <c r="E29" s="290"/>
      <c r="F29" s="290"/>
      <c r="G29" s="290"/>
      <c r="H29" s="290"/>
      <c r="I29" s="290"/>
      <c r="J29" s="175" t="s">
        <v>507</v>
      </c>
      <c r="K29" s="176" t="s">
        <v>508</v>
      </c>
    </row>
    <row r="30" spans="1:11" ht="14.5" customHeight="1" x14ac:dyDescent="0.5">
      <c r="A30" s="288">
        <f>J30</f>
        <v>1</v>
      </c>
      <c r="B30" s="368" t="s">
        <v>1357</v>
      </c>
      <c r="C30" s="369"/>
      <c r="D30" s="369"/>
      <c r="E30" s="369"/>
      <c r="F30" s="369"/>
      <c r="G30" s="369"/>
      <c r="H30" s="369"/>
      <c r="I30" s="370"/>
      <c r="J30" s="10">
        <v>1</v>
      </c>
      <c r="K30" s="10"/>
    </row>
    <row r="31" spans="1:11" x14ac:dyDescent="0.5">
      <c r="A31" s="288">
        <f t="shared" ref="A31:A39" si="1">J31</f>
        <v>0</v>
      </c>
      <c r="B31" s="371" t="s">
        <v>1358</v>
      </c>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14.5" customHeight="1" x14ac:dyDescent="0.5">
      <c r="A43" s="288">
        <f>J43</f>
        <v>1</v>
      </c>
      <c r="B43" s="368" t="s">
        <v>1359</v>
      </c>
      <c r="C43" s="369"/>
      <c r="D43" s="369"/>
      <c r="E43" s="369"/>
      <c r="F43" s="369"/>
      <c r="G43" s="369"/>
      <c r="H43" s="369"/>
      <c r="I43" s="370"/>
      <c r="J43" s="10">
        <v>1</v>
      </c>
      <c r="K43" s="10"/>
    </row>
    <row r="44" spans="1:11" ht="42.75" customHeight="1" x14ac:dyDescent="0.5">
      <c r="A44" s="288">
        <f t="shared" ref="A44:A52" si="2">J44</f>
        <v>2</v>
      </c>
      <c r="B44" s="371" t="s">
        <v>1360</v>
      </c>
      <c r="C44" s="372"/>
      <c r="D44" s="372"/>
      <c r="E44" s="372"/>
      <c r="F44" s="372"/>
      <c r="G44" s="372"/>
      <c r="H44" s="372"/>
      <c r="I44" s="372"/>
      <c r="J44" s="10">
        <v>2</v>
      </c>
      <c r="K44" s="10"/>
    </row>
    <row r="45" spans="1:11" ht="42.5" customHeight="1" x14ac:dyDescent="0.5">
      <c r="A45" s="288">
        <f t="shared" si="2"/>
        <v>0</v>
      </c>
      <c r="B45" s="385" t="s">
        <v>2189</v>
      </c>
      <c r="C45" s="385"/>
      <c r="D45" s="385"/>
      <c r="E45" s="385"/>
      <c r="F45" s="385"/>
      <c r="G45" s="385"/>
      <c r="H45" s="385"/>
      <c r="I45" s="386"/>
      <c r="J45" s="10"/>
      <c r="K45" s="10"/>
    </row>
    <row r="46" spans="1:11" ht="30" customHeight="1" x14ac:dyDescent="0.5">
      <c r="A46" s="288">
        <f t="shared" si="2"/>
        <v>0</v>
      </c>
      <c r="B46" s="371" t="s">
        <v>2191</v>
      </c>
      <c r="C46" s="372"/>
      <c r="D46" s="372"/>
      <c r="E46" s="372"/>
      <c r="F46" s="372"/>
      <c r="G46" s="372"/>
      <c r="H46" s="372"/>
      <c r="I46" s="372"/>
      <c r="J46" s="10"/>
      <c r="K46" s="10"/>
    </row>
    <row r="47" spans="1:11" x14ac:dyDescent="0.5">
      <c r="A47" s="288">
        <f t="shared" si="2"/>
        <v>0</v>
      </c>
      <c r="B47" s="371" t="s">
        <v>2190</v>
      </c>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9:I49"/>
    <mergeCell ref="B50:I50"/>
    <mergeCell ref="B51:I51"/>
    <mergeCell ref="B52:I52"/>
    <mergeCell ref="B43:I43"/>
    <mergeCell ref="B44:I44"/>
    <mergeCell ref="B46:I46"/>
    <mergeCell ref="B47:I47"/>
    <mergeCell ref="B48:I48"/>
    <mergeCell ref="B45:I45"/>
  </mergeCells>
  <conditionalFormatting sqref="E7 E9 E11:I11">
    <cfRule type="expression" dxfId="222" priority="7" stopIfTrue="1">
      <formula>IF(SUM(E8:I8)=1,1,0)</formula>
    </cfRule>
  </conditionalFormatting>
  <conditionalFormatting sqref="F7 F9">
    <cfRule type="expression" dxfId="221" priority="6" stopIfTrue="1">
      <formula>IF(SUM(F8:I8)=1,1,0)</formula>
    </cfRule>
  </conditionalFormatting>
  <conditionalFormatting sqref="G7 G9">
    <cfRule type="expression" dxfId="220" priority="5" stopIfTrue="1">
      <formula>IF(SUM(G8:I8)=1,1,0)</formula>
    </cfRule>
  </conditionalFormatting>
  <conditionalFormatting sqref="H7 H9">
    <cfRule type="expression" dxfId="219" priority="4" stopIfTrue="1">
      <formula>IF(SUM(H8:I8)=1,1,0)</formula>
    </cfRule>
  </conditionalFormatting>
  <conditionalFormatting sqref="I7 I9">
    <cfRule type="expression" dxfId="218" priority="3" stopIfTrue="1">
      <formula>IF(I8=1,1,0)</formula>
    </cfRule>
  </conditionalFormatting>
  <conditionalFormatting sqref="M1">
    <cfRule type="containsText" dxfId="217" priority="1" operator="containsText" text="n/a">
      <formula>NOT(ISERROR(SEARCH("n/a",M1)))</formula>
    </cfRule>
    <cfRule type="containsText" dxfId="216" priority="2" operator="containsText" text="no">
      <formula>NOT(ISERROR(SEARCH("no",M1)))</formula>
    </cfRule>
  </conditionalFormatting>
  <dataValidations count="2">
    <dataValidation allowBlank="1" showInputMessage="1" showErrorMessage="1" prompt="Select the cell to the left to access full dropdown list" sqref="C7 C9 C11" xr:uid="{00000000-0002-0000-1B00-000000000000}"/>
    <dataValidation type="list" allowBlank="1" showInputMessage="1" showErrorMessage="1" sqref="C12 B9:B12 B7" xr:uid="{00000000-0002-0000-1B00-000001000000}">
      <formula1>$E$6:$J$6</formula1>
    </dataValidation>
  </dataValidations>
  <hyperlinks>
    <hyperlink ref="M1" location="TOC!A1" display="Return to Table of Contents" xr:uid="{00000000-0004-0000-1B00-000000000000}"/>
    <hyperlink ref="D1" location="'S4'!G2" display="Coordination with Driver Licensing" xr:uid="{6FD03714-EE48-4785-B2E9-85E9836947D0}"/>
    <hyperlink ref="D2" location="'S4'!G18" display="Coordination and Education of Courts and Law Enforcement" xr:uid="{A4AFD2D7-57AE-40F0-92D7-D631FB9FA4DD}"/>
    <hyperlink ref="D7" location="'S4'!G19" display="4.3.1 States shall provide information and education on novice driving requirements and restrictions to judges, prosecutors, courts, and law enforcement officials charged with adjudicating or enforcing GDL laws" xr:uid="{7C263DEE-3197-4EB8-91E8-0A454BF503C4}"/>
    <hyperlink ref="D9" location="'S4'!G21" display="4.3.2 States shall ensure that sanctions for noncompliance with GDL requirements by novice drivers are developed and enforced uniformly" xr:uid="{666B3C39-8268-4E76-80E8-9D5E8F6F4DD7}"/>
    <hyperlink ref="D11" location="'S4'!G23" display="4.3.3 States should evaluate enforcement efforts to determine effectiveness" xr:uid="{E0FA027E-B068-4A62-B2B2-3B1BBABEE8F2}"/>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2000000}">
          <x14:formula1>
            <xm:f>Assessment_DataCollection!$V$1:$V$13</xm:f>
          </x14:formula1>
          <xm:sqref>J30:K39 J43:K52 J17:K26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52"/>
  <sheetViews>
    <sheetView topLeftCell="B36" zoomScale="118" zoomScaleNormal="118" workbookViewId="0">
      <selection activeCell="B43" sqref="B43:I43"/>
    </sheetView>
  </sheetViews>
  <sheetFormatPr defaultRowHeight="14.35" x14ac:dyDescent="0.5"/>
  <cols>
    <col min="1" max="1" width="8.703125" hidden="1" customWidth="1"/>
    <col min="2" max="2" width="14.52734375" customWidth="1"/>
    <col min="3" max="3" width="4" customWidth="1"/>
    <col min="4" max="4" width="32.52734375" customWidth="1"/>
    <col min="5" max="11" width="9.52734375" customWidth="1"/>
    <col min="13" max="13" width="23.29296875" customWidth="1"/>
  </cols>
  <sheetData>
    <row r="1" spans="2:15" x14ac:dyDescent="0.5">
      <c r="B1" s="24" t="str">
        <f>Assessment_DataCollection!A1</f>
        <v>SECTION</v>
      </c>
      <c r="C1" s="288"/>
      <c r="D1" s="55" t="str">
        <f>Assessment_DataCollection!B512</f>
        <v>Coordination with Driver Licensing</v>
      </c>
      <c r="E1" s="288"/>
      <c r="F1" s="288"/>
      <c r="G1" s="288"/>
      <c r="H1" s="288"/>
      <c r="I1" s="288"/>
      <c r="J1" s="288"/>
      <c r="K1" s="288"/>
      <c r="L1" s="288"/>
      <c r="M1" s="97" t="s">
        <v>81</v>
      </c>
      <c r="N1" s="288"/>
      <c r="O1" s="288"/>
    </row>
    <row r="2" spans="2:15" x14ac:dyDescent="0.5">
      <c r="B2" s="24" t="s">
        <v>493</v>
      </c>
      <c r="C2" s="36">
        <f>Assessment_DataCollection!A536</f>
        <v>4.4000000000000004</v>
      </c>
      <c r="D2" s="55" t="str">
        <f>Assessment_DataCollection!B536</f>
        <v>Knowledge and Skills Tests</v>
      </c>
      <c r="E2" s="288"/>
      <c r="F2" s="288"/>
      <c r="G2" s="288"/>
      <c r="H2" s="288"/>
      <c r="I2" s="288"/>
      <c r="J2" s="288"/>
      <c r="K2" s="288"/>
      <c r="L2" s="288"/>
      <c r="M2" s="288"/>
      <c r="N2" s="288"/>
      <c r="O2" s="288"/>
    </row>
    <row r="5" spans="2:15" x14ac:dyDescent="0.5">
      <c r="B5" s="288" t="s">
        <v>15</v>
      </c>
      <c r="C5" s="288"/>
      <c r="D5" s="288"/>
      <c r="E5" s="288"/>
      <c r="F5" s="288"/>
      <c r="G5" s="288"/>
      <c r="H5" s="288"/>
      <c r="I5" s="288"/>
      <c r="J5" s="288"/>
      <c r="K5" s="288"/>
      <c r="L5" s="288"/>
      <c r="M5" s="288"/>
      <c r="N5" s="288"/>
      <c r="O5" s="288"/>
    </row>
    <row r="6" spans="2:15" ht="86.7" thickBot="1" x14ac:dyDescent="0.55000000000000004">
      <c r="B6" s="26" t="s">
        <v>495</v>
      </c>
      <c r="C6" s="26"/>
      <c r="D6" s="26" t="s">
        <v>496</v>
      </c>
      <c r="E6" s="47" t="s">
        <v>497</v>
      </c>
      <c r="F6" s="47" t="s">
        <v>498</v>
      </c>
      <c r="G6" s="48" t="s">
        <v>499</v>
      </c>
      <c r="H6" s="47" t="s">
        <v>500</v>
      </c>
      <c r="I6" s="48" t="s">
        <v>501</v>
      </c>
      <c r="J6" s="24"/>
      <c r="K6" s="288"/>
      <c r="L6" s="288"/>
      <c r="M6" s="288"/>
      <c r="N6" s="288"/>
      <c r="O6" s="288"/>
    </row>
    <row r="7" spans="2:15" ht="57.7" thickTop="1" x14ac:dyDescent="0.5">
      <c r="B7" s="14" t="s">
        <v>500</v>
      </c>
      <c r="C7" s="27" t="s">
        <v>502</v>
      </c>
      <c r="D7" s="74" t="str">
        <f>Assessment_DataCollection!B537</f>
        <v>4.4.1 States shall ensure that State licensing knowledge and skills tests are empirically based and reflect the national standards</v>
      </c>
      <c r="E7" s="12"/>
      <c r="F7" s="12"/>
      <c r="G7" s="12"/>
      <c r="H7" s="12"/>
      <c r="I7" s="12"/>
      <c r="J7" s="288"/>
      <c r="K7" s="288"/>
      <c r="L7" s="288" t="s">
        <v>15</v>
      </c>
      <c r="M7" s="288" t="s">
        <v>15</v>
      </c>
      <c r="N7" s="288" t="s">
        <v>15</v>
      </c>
      <c r="O7" s="288" t="s">
        <v>15</v>
      </c>
    </row>
    <row r="8" spans="2:15" ht="9" hidden="1" customHeight="1" x14ac:dyDescent="0.5">
      <c r="B8" s="15"/>
      <c r="C8" s="21" t="s">
        <v>15</v>
      </c>
      <c r="D8" s="19"/>
      <c r="E8" s="10" t="str">
        <f>IF($B7=E6,1,"")</f>
        <v/>
      </c>
      <c r="F8" s="10" t="str">
        <f>IF($B7=F6,1,"")</f>
        <v/>
      </c>
      <c r="G8" s="10" t="str">
        <f>IF($B7=G6,1,"")</f>
        <v/>
      </c>
      <c r="H8" s="10">
        <f>IF($B7=H6,1,"")</f>
        <v>1</v>
      </c>
      <c r="I8" s="10" t="str">
        <f>IF($B7=I6,1,"")</f>
        <v/>
      </c>
      <c r="J8" s="288"/>
      <c r="K8" s="288"/>
      <c r="L8" s="288" t="s">
        <v>503</v>
      </c>
      <c r="M8" s="288" t="s">
        <v>504</v>
      </c>
      <c r="N8" s="288" t="s">
        <v>15</v>
      </c>
      <c r="O8" s="288"/>
    </row>
    <row r="9" spans="2:15" ht="115" thickBot="1" x14ac:dyDescent="0.55000000000000004">
      <c r="B9" s="16" t="s">
        <v>500</v>
      </c>
      <c r="C9" s="28" t="s">
        <v>502</v>
      </c>
      <c r="D9" s="73"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E9" s="11"/>
      <c r="F9" s="11"/>
      <c r="G9" s="11"/>
      <c r="H9" s="11"/>
      <c r="I9" s="11"/>
      <c r="J9" s="288"/>
      <c r="K9" s="288"/>
      <c r="L9" s="288"/>
      <c r="M9" s="288"/>
      <c r="N9" s="288"/>
      <c r="O9" s="288"/>
    </row>
    <row r="10" spans="2:15" ht="14.7" hidden="1" thickTop="1" x14ac:dyDescent="0.5">
      <c r="B10" s="14"/>
      <c r="C10" s="14"/>
      <c r="D10" s="12"/>
      <c r="E10" s="12" t="str">
        <f>IF($B9=E6,1,"")</f>
        <v/>
      </c>
      <c r="F10" s="12" t="str">
        <f>IF($B9=F6,1,"")</f>
        <v/>
      </c>
      <c r="G10" s="12" t="str">
        <f>IF($B9=G6,1,"")</f>
        <v/>
      </c>
      <c r="H10" s="12">
        <f>IF($B9=H6,1,"")</f>
        <v>1</v>
      </c>
      <c r="I10" s="12" t="str">
        <f>IF($B9=I6,1,"")</f>
        <v/>
      </c>
      <c r="J10" s="288"/>
      <c r="K10" s="288"/>
      <c r="L10" s="288"/>
      <c r="M10" s="288"/>
      <c r="N10" s="288"/>
      <c r="O10" s="288"/>
    </row>
    <row r="11" spans="2:15" ht="14.7" thickTop="1" x14ac:dyDescent="0.5">
      <c r="B11" s="288"/>
      <c r="C11" s="288"/>
      <c r="D11" s="18" t="s">
        <v>505</v>
      </c>
      <c r="E11" s="24">
        <f>SUM(E7:E10)</f>
        <v>0</v>
      </c>
      <c r="F11" s="24">
        <f>SUM(F7:F10)</f>
        <v>0</v>
      </c>
      <c r="G11" s="24">
        <f>SUM(G7:G10)</f>
        <v>0</v>
      </c>
      <c r="H11" s="24">
        <f>SUM(H7:H10)</f>
        <v>2</v>
      </c>
      <c r="I11" s="24">
        <f>SUM(I7:I10)</f>
        <v>0</v>
      </c>
      <c r="J11" s="288"/>
      <c r="K11" s="288"/>
      <c r="L11" s="288"/>
      <c r="M11" s="288"/>
      <c r="N11" s="288"/>
      <c r="O11" s="288"/>
    </row>
    <row r="12" spans="2:15" x14ac:dyDescent="0.5">
      <c r="B12" s="288"/>
      <c r="C12" s="288"/>
      <c r="D12" s="18"/>
      <c r="E12" s="24"/>
      <c r="F12" s="24"/>
      <c r="G12" s="24"/>
      <c r="H12" s="24"/>
      <c r="I12" s="24"/>
      <c r="J12" s="288"/>
      <c r="K12" s="288"/>
      <c r="L12" s="288"/>
      <c r="M12" s="288"/>
      <c r="N12" s="288"/>
      <c r="O12" s="288"/>
    </row>
    <row r="13" spans="2:15" x14ac:dyDescent="0.5">
      <c r="B13" s="288"/>
      <c r="C13" s="288"/>
      <c r="D13" s="18"/>
      <c r="E13" s="24"/>
      <c r="F13" s="24"/>
      <c r="G13" s="24"/>
      <c r="H13" s="24"/>
      <c r="I13" s="24"/>
      <c r="J13" s="288"/>
      <c r="K13" s="288"/>
      <c r="L13" s="288"/>
      <c r="M13" s="288"/>
      <c r="N13" s="288"/>
      <c r="O13" s="288"/>
    </row>
    <row r="15" spans="2:15" ht="14.7" thickBot="1" x14ac:dyDescent="0.55000000000000004">
      <c r="B15" s="288"/>
      <c r="C15" s="288"/>
      <c r="D15" s="288"/>
      <c r="E15" s="288"/>
      <c r="F15" s="288"/>
      <c r="G15" s="288"/>
      <c r="H15" s="288"/>
      <c r="I15" s="288"/>
      <c r="J15" s="288"/>
      <c r="K15" s="288"/>
      <c r="L15" s="288"/>
      <c r="M15" s="288"/>
      <c r="N15" s="288"/>
      <c r="O15" s="288"/>
    </row>
    <row r="16" spans="2:15" ht="43.35" thickBot="1" x14ac:dyDescent="0.55000000000000004">
      <c r="B16" s="289" t="s">
        <v>506</v>
      </c>
      <c r="C16" s="290"/>
      <c r="D16" s="290"/>
      <c r="E16" s="290"/>
      <c r="F16" s="290"/>
      <c r="G16" s="290"/>
      <c r="H16" s="290"/>
      <c r="I16" s="290"/>
      <c r="J16" s="175" t="s">
        <v>507</v>
      </c>
      <c r="K16" s="176" t="s">
        <v>508</v>
      </c>
      <c r="L16" s="288"/>
      <c r="M16" s="288"/>
      <c r="N16" s="288"/>
      <c r="O16" s="288"/>
    </row>
    <row r="17" spans="1:11" ht="14.5" customHeight="1" x14ac:dyDescent="0.5">
      <c r="A17" s="288">
        <f>J17</f>
        <v>0</v>
      </c>
      <c r="B17" s="368" t="s">
        <v>1351</v>
      </c>
      <c r="C17" s="369"/>
      <c r="D17" s="369"/>
      <c r="E17" s="369"/>
      <c r="F17" s="369"/>
      <c r="G17" s="369"/>
      <c r="H17" s="369"/>
      <c r="I17" s="370"/>
      <c r="J17" s="10"/>
      <c r="K17" s="10"/>
    </row>
    <row r="18" spans="1:11" x14ac:dyDescent="0.5">
      <c r="A18" s="288">
        <f t="shared" ref="A18:A26" si="0">J18</f>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ht="14.7" thickBot="1" x14ac:dyDescent="0.55000000000000004">
      <c r="A26" s="288">
        <f t="shared" si="0"/>
        <v>0</v>
      </c>
      <c r="B26" s="374"/>
      <c r="C26" s="375"/>
      <c r="D26" s="375"/>
      <c r="E26" s="375"/>
      <c r="F26" s="375"/>
      <c r="G26" s="375"/>
      <c r="H26" s="375"/>
      <c r="I26" s="375"/>
      <c r="J26" s="10"/>
      <c r="K26" s="10"/>
    </row>
    <row r="28" spans="1:11" ht="14.7" thickBot="1" x14ac:dyDescent="0.55000000000000004">
      <c r="A28" s="288"/>
      <c r="B28" s="288"/>
      <c r="C28" s="288"/>
      <c r="D28" s="288"/>
      <c r="E28" s="288"/>
      <c r="F28" s="288"/>
      <c r="G28" s="288"/>
      <c r="H28" s="288"/>
      <c r="I28" s="288"/>
      <c r="J28" s="288"/>
      <c r="K28" s="288"/>
    </row>
    <row r="29" spans="1:11" ht="43.35" thickBot="1" x14ac:dyDescent="0.55000000000000004">
      <c r="A29" s="288"/>
      <c r="B29" s="177" t="s">
        <v>510</v>
      </c>
      <c r="C29" s="290"/>
      <c r="D29" s="290"/>
      <c r="E29" s="290"/>
      <c r="F29" s="290"/>
      <c r="G29" s="290"/>
      <c r="H29" s="290"/>
      <c r="I29" s="290"/>
      <c r="J29" s="175" t="s">
        <v>507</v>
      </c>
      <c r="K29" s="176" t="s">
        <v>508</v>
      </c>
    </row>
    <row r="30" spans="1:11" ht="14.5" customHeight="1" x14ac:dyDescent="0.5">
      <c r="A30" s="288">
        <f>J30</f>
        <v>1</v>
      </c>
      <c r="B30" s="368" t="s">
        <v>1361</v>
      </c>
      <c r="C30" s="369"/>
      <c r="D30" s="369"/>
      <c r="E30" s="369"/>
      <c r="F30" s="369"/>
      <c r="G30" s="369"/>
      <c r="H30" s="369"/>
      <c r="I30" s="370"/>
      <c r="J30" s="10">
        <v>1</v>
      </c>
      <c r="K30" s="10"/>
    </row>
    <row r="31" spans="1:11" ht="49.5" customHeight="1" x14ac:dyDescent="0.5">
      <c r="A31" s="288">
        <f t="shared" ref="A31:A39" si="1">J31</f>
        <v>0</v>
      </c>
      <c r="B31" s="371" t="s">
        <v>2212</v>
      </c>
      <c r="C31" s="372"/>
      <c r="D31" s="372"/>
      <c r="E31" s="372"/>
      <c r="F31" s="372"/>
      <c r="G31" s="372"/>
      <c r="H31" s="372"/>
      <c r="I31" s="372"/>
      <c r="J31" s="10"/>
      <c r="K31" s="10"/>
    </row>
    <row r="32" spans="1:11" ht="34" customHeight="1" x14ac:dyDescent="0.5">
      <c r="A32" s="288">
        <f t="shared" si="1"/>
        <v>0</v>
      </c>
      <c r="B32" s="371" t="s">
        <v>2184</v>
      </c>
      <c r="C32" s="372"/>
      <c r="D32" s="372"/>
      <c r="E32" s="372"/>
      <c r="F32" s="372"/>
      <c r="G32" s="372"/>
      <c r="H32" s="372"/>
      <c r="I32" s="372"/>
      <c r="J32" s="10"/>
      <c r="K32" s="10"/>
    </row>
    <row r="33" spans="1:11" ht="51" customHeight="1" x14ac:dyDescent="0.5">
      <c r="A33" s="288">
        <f t="shared" si="1"/>
        <v>0</v>
      </c>
      <c r="B33" s="371" t="s">
        <v>2185</v>
      </c>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ht="14.7" thickBot="1" x14ac:dyDescent="0.55000000000000004">
      <c r="A39" s="288">
        <f t="shared" si="1"/>
        <v>0</v>
      </c>
      <c r="B39" s="374"/>
      <c r="C39" s="375"/>
      <c r="D39" s="375"/>
      <c r="E39" s="375"/>
      <c r="F39" s="375"/>
      <c r="G39" s="375"/>
      <c r="H39" s="375"/>
      <c r="I39" s="375"/>
      <c r="J39" s="10"/>
      <c r="K39" s="10"/>
    </row>
    <row r="41" spans="1:11" ht="14.7" thickBot="1" x14ac:dyDescent="0.55000000000000004">
      <c r="A41" s="288"/>
      <c r="B41" s="288"/>
      <c r="C41" s="288"/>
      <c r="D41" s="288"/>
      <c r="E41" s="288"/>
      <c r="F41" s="288"/>
      <c r="G41" s="288"/>
      <c r="H41" s="288"/>
      <c r="I41" s="288"/>
      <c r="J41" s="288"/>
      <c r="K41" s="288"/>
    </row>
    <row r="42" spans="1:11" ht="43.35" thickBot="1" x14ac:dyDescent="0.55000000000000004">
      <c r="A42" s="288"/>
      <c r="B42" s="177" t="s">
        <v>515</v>
      </c>
      <c r="C42" s="80"/>
      <c r="D42" s="80"/>
      <c r="E42" s="80"/>
      <c r="F42" s="80"/>
      <c r="G42" s="80"/>
      <c r="H42" s="80"/>
      <c r="I42" s="80"/>
      <c r="J42" s="78" t="s">
        <v>507</v>
      </c>
      <c r="K42" s="79" t="s">
        <v>508</v>
      </c>
    </row>
    <row r="43" spans="1:11" ht="33" customHeight="1" x14ac:dyDescent="0.5">
      <c r="A43" s="288">
        <f>J43</f>
        <v>1</v>
      </c>
      <c r="B43" s="368" t="s">
        <v>1362</v>
      </c>
      <c r="C43" s="369"/>
      <c r="D43" s="369"/>
      <c r="E43" s="369"/>
      <c r="F43" s="369"/>
      <c r="G43" s="369"/>
      <c r="H43" s="369"/>
      <c r="I43" s="370"/>
      <c r="J43" s="10">
        <v>1</v>
      </c>
      <c r="K43" s="10"/>
    </row>
    <row r="44" spans="1:11" x14ac:dyDescent="0.5">
      <c r="A44" s="288">
        <f t="shared" ref="A44:A52" si="2">J44</f>
        <v>0</v>
      </c>
      <c r="B44" s="371"/>
      <c r="C44" s="372"/>
      <c r="D44" s="372"/>
      <c r="E44" s="372"/>
      <c r="F44" s="372"/>
      <c r="G44" s="372"/>
      <c r="H44" s="372"/>
      <c r="I44" s="372"/>
      <c r="J44" s="10"/>
      <c r="K44" s="10"/>
    </row>
    <row r="45" spans="1:11" x14ac:dyDescent="0.5">
      <c r="A45" s="288">
        <f t="shared" si="2"/>
        <v>0</v>
      </c>
      <c r="B45" s="371"/>
      <c r="C45" s="372"/>
      <c r="D45" s="372"/>
      <c r="E45" s="372"/>
      <c r="F45" s="372"/>
      <c r="G45" s="372"/>
      <c r="H45" s="372"/>
      <c r="I45" s="372"/>
      <c r="J45" s="10"/>
      <c r="K45" s="10"/>
    </row>
    <row r="46" spans="1:11" x14ac:dyDescent="0.5">
      <c r="A46" s="288">
        <f t="shared" si="2"/>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ht="14.7" thickBot="1" x14ac:dyDescent="0.55000000000000004">
      <c r="A52" s="288">
        <f t="shared" si="2"/>
        <v>0</v>
      </c>
      <c r="B52" s="374"/>
      <c r="C52" s="375"/>
      <c r="D52" s="375"/>
      <c r="E52" s="375"/>
      <c r="F52" s="375"/>
      <c r="G52" s="375"/>
      <c r="H52" s="375"/>
      <c r="I52" s="375"/>
      <c r="J52" s="10"/>
      <c r="K52" s="10"/>
    </row>
  </sheetData>
  <mergeCells count="30">
    <mergeCell ref="B17:I17"/>
    <mergeCell ref="B18:I18"/>
    <mergeCell ref="B19:I19"/>
    <mergeCell ref="B20:I20"/>
    <mergeCell ref="B21:I21"/>
    <mergeCell ref="B23:I23"/>
    <mergeCell ref="B24:I24"/>
    <mergeCell ref="B25:I25"/>
    <mergeCell ref="B26:I26"/>
    <mergeCell ref="B22:I22"/>
    <mergeCell ref="B30:I30"/>
    <mergeCell ref="B31:I31"/>
    <mergeCell ref="B32:I32"/>
    <mergeCell ref="B33:I33"/>
    <mergeCell ref="B34:I34"/>
    <mergeCell ref="B35:I35"/>
    <mergeCell ref="B36:I36"/>
    <mergeCell ref="B37:I37"/>
    <mergeCell ref="B38:I38"/>
    <mergeCell ref="B39:I39"/>
    <mergeCell ref="B43:I43"/>
    <mergeCell ref="B44:I44"/>
    <mergeCell ref="B45:I45"/>
    <mergeCell ref="B46:I46"/>
    <mergeCell ref="B47:I47"/>
    <mergeCell ref="B48:I48"/>
    <mergeCell ref="B49:I49"/>
    <mergeCell ref="B50:I50"/>
    <mergeCell ref="B51:I51"/>
    <mergeCell ref="B52:I52"/>
  </mergeCells>
  <conditionalFormatting sqref="E7 E9:I9">
    <cfRule type="expression" dxfId="215" priority="7" stopIfTrue="1">
      <formula>IF(SUM(E8:I8)=1,1,0)</formula>
    </cfRule>
  </conditionalFormatting>
  <conditionalFormatting sqref="F7">
    <cfRule type="expression" dxfId="214" priority="6" stopIfTrue="1">
      <formula>IF(SUM(F8:I8)=1,1,0)</formula>
    </cfRule>
  </conditionalFormatting>
  <conditionalFormatting sqref="G7">
    <cfRule type="expression" dxfId="213" priority="5" stopIfTrue="1">
      <formula>IF(SUM(G8:I8)=1,1,0)</formula>
    </cfRule>
  </conditionalFormatting>
  <conditionalFormatting sqref="H7">
    <cfRule type="expression" dxfId="212" priority="4" stopIfTrue="1">
      <formula>IF(SUM(H8:I8)=1,1,0)</formula>
    </cfRule>
  </conditionalFormatting>
  <conditionalFormatting sqref="I7">
    <cfRule type="expression" dxfId="211" priority="3" stopIfTrue="1">
      <formula>IF(I8=1,1,0)</formula>
    </cfRule>
  </conditionalFormatting>
  <conditionalFormatting sqref="M1">
    <cfRule type="containsText" dxfId="210" priority="1" operator="containsText" text="n/a">
      <formula>NOT(ISERROR(SEARCH("n/a",M1)))</formula>
    </cfRule>
    <cfRule type="containsText" dxfId="209" priority="2" operator="containsText" text="no">
      <formula>NOT(ISERROR(SEARCH("no",M1)))</formula>
    </cfRule>
  </conditionalFormatting>
  <dataValidations count="2">
    <dataValidation type="list" allowBlank="1" showInputMessage="1" showErrorMessage="1" sqref="C10 B9:B10 B7" xr:uid="{00000000-0002-0000-1C00-000000000000}">
      <formula1>$E$6:$J$6</formula1>
    </dataValidation>
    <dataValidation allowBlank="1" showInputMessage="1" showErrorMessage="1" prompt="Select the cell to the left to access full dropdown list" sqref="C7 C9" xr:uid="{00000000-0002-0000-1C00-000001000000}"/>
  </dataValidations>
  <hyperlinks>
    <hyperlink ref="M1" location="TOC!A1" display="Return to Table of Contents" xr:uid="{00000000-0004-0000-1C00-000000000000}"/>
    <hyperlink ref="D1" location="'S4'!G2" display="'S4'!G2" xr:uid="{00000000-0004-0000-1C00-000001000000}"/>
    <hyperlink ref="D2" location="'S4'!G26" display="'S4'!G26" xr:uid="{00000000-0004-0000-1C00-000002000000}"/>
    <hyperlink ref="D7" location="'S4'!G27" display="'S4'!G27" xr:uid="{00000000-0004-0000-1C00-000003000000}"/>
    <hyperlink ref="D9" location="'S4'!G29" display="'S4'!G29" xr:uid="{00000000-0004-0000-1C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2000000}">
          <x14:formula1>
            <xm:f>Assessment_DataCollection!$V$1:$V$13</xm:f>
          </x14:formula1>
          <xm:sqref>J30:K39 J43:K52 J17:K26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workbookViewId="0"/>
  </sheetViews>
  <sheetFormatPr defaultRowHeight="14.35" x14ac:dyDescent="0.5"/>
  <sheetData>
    <row r="1" spans="1:14" x14ac:dyDescent="0.5">
      <c r="A1" s="174" t="s">
        <v>81</v>
      </c>
      <c r="B1" s="288"/>
      <c r="C1" s="288"/>
      <c r="D1" s="288"/>
      <c r="E1" s="288"/>
      <c r="F1" s="288"/>
      <c r="G1" s="288"/>
      <c r="H1" s="288"/>
      <c r="I1" s="288"/>
      <c r="J1" s="288"/>
      <c r="K1" s="288"/>
      <c r="L1" s="288"/>
      <c r="M1" s="288"/>
      <c r="N1" s="288"/>
    </row>
    <row r="3" spans="1:14" x14ac:dyDescent="0.5">
      <c r="A3" s="288" t="s">
        <v>136</v>
      </c>
      <c r="B3" s="288"/>
      <c r="C3" s="288"/>
      <c r="D3" s="288"/>
      <c r="E3" s="288"/>
      <c r="F3" s="288"/>
      <c r="G3" s="288"/>
      <c r="H3" s="288"/>
      <c r="I3" s="288"/>
      <c r="J3" s="288"/>
      <c r="K3" s="288"/>
      <c r="L3" s="288"/>
      <c r="M3" s="288"/>
      <c r="N3" s="288"/>
    </row>
    <row r="4" spans="1:14" x14ac:dyDescent="0.5">
      <c r="A4" s="288" t="s">
        <v>137</v>
      </c>
      <c r="B4" s="288"/>
      <c r="C4" s="288"/>
      <c r="D4" s="288"/>
      <c r="E4" s="288"/>
      <c r="F4" s="288"/>
      <c r="G4" s="288"/>
      <c r="H4" s="288"/>
      <c r="I4" s="288"/>
      <c r="J4" s="288"/>
      <c r="K4" s="288"/>
      <c r="L4" s="288"/>
      <c r="M4" s="288"/>
      <c r="N4" s="288"/>
    </row>
    <row r="5" spans="1:14" x14ac:dyDescent="0.5">
      <c r="A5" s="119" t="s">
        <v>15</v>
      </c>
      <c r="B5" s="288"/>
      <c r="C5" s="288"/>
      <c r="D5" s="288"/>
      <c r="E5" s="288"/>
      <c r="F5" s="288"/>
      <c r="G5" s="288"/>
      <c r="H5" s="288"/>
      <c r="I5" s="288"/>
      <c r="J5" s="288"/>
      <c r="K5" s="288"/>
      <c r="L5" s="288"/>
      <c r="M5" s="288"/>
      <c r="N5" s="288"/>
    </row>
    <row r="7" spans="1:14" ht="14.7" thickBot="1" x14ac:dyDescent="0.55000000000000004">
      <c r="A7" s="288" t="s">
        <v>138</v>
      </c>
      <c r="B7" s="288"/>
      <c r="C7" s="288"/>
      <c r="D7" s="288"/>
      <c r="E7" s="288"/>
      <c r="F7" s="288"/>
      <c r="G7" s="288"/>
      <c r="H7" s="288"/>
      <c r="I7" s="288"/>
      <c r="J7" s="288"/>
      <c r="K7" s="288"/>
      <c r="L7" s="288"/>
      <c r="M7" s="288"/>
      <c r="N7" s="288"/>
    </row>
    <row r="8" spans="1:14" x14ac:dyDescent="0.5">
      <c r="A8" s="305">
        <v>1</v>
      </c>
      <c r="B8" s="362" t="s">
        <v>139</v>
      </c>
      <c r="C8" s="362"/>
      <c r="D8" s="362"/>
      <c r="E8" s="362"/>
      <c r="F8" s="362"/>
      <c r="G8" s="362"/>
      <c r="H8" s="362"/>
      <c r="I8" s="362"/>
      <c r="J8" s="362"/>
      <c r="K8" s="362"/>
      <c r="L8" s="362"/>
      <c r="M8" s="363"/>
      <c r="N8" s="288"/>
    </row>
    <row r="9" spans="1:14" x14ac:dyDescent="0.5">
      <c r="A9" s="180"/>
      <c r="B9" s="364"/>
      <c r="C9" s="364"/>
      <c r="D9" s="364"/>
      <c r="E9" s="364"/>
      <c r="F9" s="364"/>
      <c r="G9" s="364"/>
      <c r="H9" s="364"/>
      <c r="I9" s="364"/>
      <c r="J9" s="364"/>
      <c r="K9" s="364"/>
      <c r="L9" s="364"/>
      <c r="M9" s="365"/>
      <c r="N9" s="288"/>
    </row>
    <row r="10" spans="1:14" x14ac:dyDescent="0.5">
      <c r="A10" s="180"/>
      <c r="B10" s="364"/>
      <c r="C10" s="364"/>
      <c r="D10" s="364"/>
      <c r="E10" s="364"/>
      <c r="F10" s="364"/>
      <c r="G10" s="364"/>
      <c r="H10" s="364"/>
      <c r="I10" s="364"/>
      <c r="J10" s="364"/>
      <c r="K10" s="364"/>
      <c r="L10" s="364"/>
      <c r="M10" s="365"/>
      <c r="N10" s="288" t="s">
        <v>140</v>
      </c>
    </row>
    <row r="11" spans="1:14" ht="61.5" customHeight="1" thickBot="1" x14ac:dyDescent="0.55000000000000004">
      <c r="A11" s="182"/>
      <c r="B11" s="366"/>
      <c r="C11" s="366"/>
      <c r="D11" s="366"/>
      <c r="E11" s="366"/>
      <c r="F11" s="366"/>
      <c r="G11" s="366"/>
      <c r="H11" s="366"/>
      <c r="I11" s="366"/>
      <c r="J11" s="366"/>
      <c r="K11" s="366"/>
      <c r="L11" s="366"/>
      <c r="M11" s="367"/>
      <c r="N11" s="288"/>
    </row>
    <row r="12" spans="1:14" ht="14.5" customHeight="1" x14ac:dyDescent="0.5">
      <c r="A12" s="305">
        <v>2</v>
      </c>
      <c r="B12" s="362" t="s">
        <v>141</v>
      </c>
      <c r="C12" s="362"/>
      <c r="D12" s="362"/>
      <c r="E12" s="362"/>
      <c r="F12" s="362"/>
      <c r="G12" s="362"/>
      <c r="H12" s="362"/>
      <c r="I12" s="362"/>
      <c r="J12" s="362"/>
      <c r="K12" s="362"/>
      <c r="L12" s="362"/>
      <c r="M12" s="363"/>
      <c r="N12" s="288"/>
    </row>
    <row r="13" spans="1:14" x14ac:dyDescent="0.5">
      <c r="A13" s="180"/>
      <c r="B13" s="364"/>
      <c r="C13" s="364"/>
      <c r="D13" s="364"/>
      <c r="E13" s="364"/>
      <c r="F13" s="364"/>
      <c r="G13" s="364"/>
      <c r="H13" s="364"/>
      <c r="I13" s="364"/>
      <c r="J13" s="364"/>
      <c r="K13" s="364"/>
      <c r="L13" s="364"/>
      <c r="M13" s="365"/>
      <c r="N13" s="288"/>
    </row>
    <row r="14" spans="1:14" x14ac:dyDescent="0.5">
      <c r="A14" s="180"/>
      <c r="B14" s="364"/>
      <c r="C14" s="364"/>
      <c r="D14" s="364"/>
      <c r="E14" s="364"/>
      <c r="F14" s="364"/>
      <c r="G14" s="364"/>
      <c r="H14" s="364"/>
      <c r="I14" s="364"/>
      <c r="J14" s="364"/>
      <c r="K14" s="364"/>
      <c r="L14" s="364"/>
      <c r="M14" s="365"/>
      <c r="N14" s="288" t="s">
        <v>142</v>
      </c>
    </row>
    <row r="15" spans="1:14" x14ac:dyDescent="0.5">
      <c r="A15" s="180"/>
      <c r="B15" s="364"/>
      <c r="C15" s="364"/>
      <c r="D15" s="364"/>
      <c r="E15" s="364"/>
      <c r="F15" s="364"/>
      <c r="G15" s="364"/>
      <c r="H15" s="364"/>
      <c r="I15" s="364"/>
      <c r="J15" s="364"/>
      <c r="K15" s="364"/>
      <c r="L15" s="364"/>
      <c r="M15" s="365"/>
      <c r="N15" s="288"/>
    </row>
    <row r="16" spans="1:14" ht="14.7" thickBot="1" x14ac:dyDescent="0.55000000000000004">
      <c r="A16" s="182"/>
      <c r="B16" s="366"/>
      <c r="C16" s="366"/>
      <c r="D16" s="366"/>
      <c r="E16" s="366"/>
      <c r="F16" s="366"/>
      <c r="G16" s="366"/>
      <c r="H16" s="366"/>
      <c r="I16" s="366"/>
      <c r="J16" s="366"/>
      <c r="K16" s="366"/>
      <c r="L16" s="366"/>
      <c r="M16" s="367"/>
      <c r="N16" s="288"/>
    </row>
    <row r="17" spans="1:14" x14ac:dyDescent="0.5">
      <c r="A17" s="180">
        <v>3</v>
      </c>
      <c r="B17" s="364" t="s">
        <v>143</v>
      </c>
      <c r="C17" s="364"/>
      <c r="D17" s="364"/>
      <c r="E17" s="364"/>
      <c r="F17" s="364"/>
      <c r="G17" s="364"/>
      <c r="H17" s="364"/>
      <c r="I17" s="364"/>
      <c r="J17" s="364"/>
      <c r="K17" s="364"/>
      <c r="L17" s="364"/>
      <c r="M17" s="365"/>
      <c r="N17" s="288"/>
    </row>
    <row r="18" spans="1:14" x14ac:dyDescent="0.5">
      <c r="A18" s="180"/>
      <c r="B18" s="364"/>
      <c r="C18" s="364"/>
      <c r="D18" s="364"/>
      <c r="E18" s="364"/>
      <c r="F18" s="364"/>
      <c r="G18" s="364"/>
      <c r="H18" s="364"/>
      <c r="I18" s="364"/>
      <c r="J18" s="364"/>
      <c r="K18" s="364"/>
      <c r="L18" s="364"/>
      <c r="M18" s="365"/>
      <c r="N18" s="288" t="s">
        <v>144</v>
      </c>
    </row>
    <row r="19" spans="1:14" x14ac:dyDescent="0.5">
      <c r="A19" s="180"/>
      <c r="B19" s="364"/>
      <c r="C19" s="364"/>
      <c r="D19" s="364"/>
      <c r="E19" s="364"/>
      <c r="F19" s="364"/>
      <c r="G19" s="364"/>
      <c r="H19" s="364"/>
      <c r="I19" s="364"/>
      <c r="J19" s="364"/>
      <c r="K19" s="364"/>
      <c r="L19" s="364"/>
      <c r="M19" s="365"/>
      <c r="N19" s="288"/>
    </row>
    <row r="20" spans="1:14" x14ac:dyDescent="0.5">
      <c r="A20" s="180"/>
      <c r="B20" s="364"/>
      <c r="C20" s="364"/>
      <c r="D20" s="364"/>
      <c r="E20" s="364"/>
      <c r="F20" s="364"/>
      <c r="G20" s="364"/>
      <c r="H20" s="364"/>
      <c r="I20" s="364"/>
      <c r="J20" s="364"/>
      <c r="K20" s="364"/>
      <c r="L20" s="364"/>
      <c r="M20" s="365"/>
      <c r="N20" s="288"/>
    </row>
    <row r="21" spans="1:14" ht="14.7" thickBot="1" x14ac:dyDescent="0.55000000000000004">
      <c r="A21" s="182"/>
      <c r="B21" s="366"/>
      <c r="C21" s="366"/>
      <c r="D21" s="366"/>
      <c r="E21" s="366"/>
      <c r="F21" s="366"/>
      <c r="G21" s="366"/>
      <c r="H21" s="366"/>
      <c r="I21" s="366"/>
      <c r="J21" s="366"/>
      <c r="K21" s="366"/>
      <c r="L21" s="366"/>
      <c r="M21" s="367"/>
      <c r="N21" s="288"/>
    </row>
  </sheetData>
  <mergeCells count="3">
    <mergeCell ref="B8:M11"/>
    <mergeCell ref="B12:M16"/>
    <mergeCell ref="B17:M21"/>
  </mergeCells>
  <hyperlinks>
    <hyperlink ref="A1" location="TOC!A1" display="Return to Table of Contents" xr:uid="{00000000-0004-0000-0100-000000000000}"/>
  </hyperlink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K89"/>
  <sheetViews>
    <sheetView showGridLines="0" zoomScale="96" zoomScaleNormal="96" workbookViewId="0">
      <selection activeCell="A56" sqref="A56:F56"/>
    </sheetView>
  </sheetViews>
  <sheetFormatPr defaultRowHeight="14.35" x14ac:dyDescent="0.5"/>
  <cols>
    <col min="3" max="8" width="14.05859375" customWidth="1"/>
    <col min="9" max="10" width="9.52734375" customWidth="1"/>
  </cols>
  <sheetData>
    <row r="1" spans="1:11" x14ac:dyDescent="0.5">
      <c r="A1" s="24" t="str">
        <f>Assessment_DataCollection!A1</f>
        <v>SECTION</v>
      </c>
      <c r="B1" s="288"/>
      <c r="C1" s="174" t="str">
        <f>Assessment_DataCollection!B512</f>
        <v>Coordination with Driver Licensing</v>
      </c>
      <c r="D1" s="288"/>
      <c r="E1" s="288"/>
      <c r="F1" s="288"/>
      <c r="G1" s="288"/>
      <c r="H1" s="97" t="s">
        <v>81</v>
      </c>
      <c r="I1" s="288"/>
      <c r="J1" s="288"/>
      <c r="K1" s="288"/>
    </row>
    <row r="2" spans="1:11" x14ac:dyDescent="0.5">
      <c r="A2" s="29" t="s">
        <v>548</v>
      </c>
      <c r="B2" s="288"/>
      <c r="C2" s="288"/>
      <c r="D2" s="288"/>
      <c r="E2" s="288"/>
      <c r="F2" s="288"/>
      <c r="G2" s="288"/>
      <c r="H2" s="288"/>
      <c r="I2" s="288"/>
      <c r="J2" s="288"/>
      <c r="K2" s="288"/>
    </row>
    <row r="3" spans="1:11" ht="14.7" thickBot="1" x14ac:dyDescent="0.55000000000000004">
      <c r="A3" s="288"/>
      <c r="B3" s="288"/>
      <c r="C3" s="17"/>
      <c r="D3" s="288"/>
      <c r="E3" s="288"/>
      <c r="F3" s="288"/>
      <c r="G3" s="288"/>
      <c r="H3" s="288"/>
      <c r="I3" s="288"/>
      <c r="J3" s="288"/>
      <c r="K3" s="288"/>
    </row>
    <row r="4" spans="1:11" x14ac:dyDescent="0.5">
      <c r="A4" s="288"/>
      <c r="B4" s="288"/>
      <c r="C4" s="38" t="s">
        <v>15</v>
      </c>
      <c r="D4" s="43">
        <f>'S4S4.1'!C2</f>
        <v>4.0999999999999996</v>
      </c>
      <c r="E4" s="37">
        <f>'S4S4.2'!C2</f>
        <v>4.2</v>
      </c>
      <c r="F4" s="37">
        <f>'S4S4.3'!C2</f>
        <v>4.3</v>
      </c>
      <c r="G4" s="37">
        <f>'S4S4.4'!C2</f>
        <v>4.4000000000000004</v>
      </c>
      <c r="H4" s="293"/>
      <c r="I4" s="293"/>
      <c r="J4" s="293"/>
      <c r="K4" s="293"/>
    </row>
    <row r="5" spans="1:11" ht="56.2" customHeight="1" thickBot="1" x14ac:dyDescent="0.55000000000000004">
      <c r="A5" s="24" t="s">
        <v>493</v>
      </c>
      <c r="B5" s="13"/>
      <c r="C5" s="39" t="s">
        <v>549</v>
      </c>
      <c r="D5" s="77" t="str">
        <f>'S4S4.1'!D2</f>
        <v>Communication Between the State Driver Education Agency/Agencies and the Driver Licensing Authority</v>
      </c>
      <c r="E5" s="77" t="str">
        <f>'S4S4.2'!D2</f>
        <v>GDL System</v>
      </c>
      <c r="F5" s="77" t="str">
        <f>'S4S4.3'!D2</f>
        <v>Coordination and Education of Courts and Law Enforcement</v>
      </c>
      <c r="G5" s="77" t="str">
        <f>'S4S4.4'!D2</f>
        <v>Knowledge and Skills Tests</v>
      </c>
      <c r="H5" s="293"/>
      <c r="I5" s="282" t="s">
        <v>910</v>
      </c>
      <c r="J5" s="293"/>
      <c r="K5" s="293"/>
    </row>
    <row r="6" spans="1:11" ht="14.7" thickTop="1" x14ac:dyDescent="0.5">
      <c r="A6" s="379" t="s">
        <v>551</v>
      </c>
      <c r="B6" s="379"/>
      <c r="C6" s="45">
        <f>SUM(D6:G6)</f>
        <v>3</v>
      </c>
      <c r="D6" s="288">
        <f>'S4S4.1'!E9</f>
        <v>0</v>
      </c>
      <c r="E6" s="288">
        <f>'S4S4.2'!E13</f>
        <v>0</v>
      </c>
      <c r="F6" s="288">
        <f>'S4S4.3'!E13</f>
        <v>3</v>
      </c>
      <c r="G6" s="288">
        <f>'S4S4.4'!E11</f>
        <v>0</v>
      </c>
      <c r="H6" s="293"/>
      <c r="I6" s="293">
        <f>C6*0</f>
        <v>0</v>
      </c>
      <c r="J6" s="293"/>
      <c r="K6" s="293"/>
    </row>
    <row r="7" spans="1:11" x14ac:dyDescent="0.5">
      <c r="A7" s="380" t="s">
        <v>552</v>
      </c>
      <c r="B7" s="380"/>
      <c r="C7" s="40">
        <f>SUM(D7:G7)</f>
        <v>0</v>
      </c>
      <c r="D7" s="288">
        <f>'S4S4.1'!F9</f>
        <v>0</v>
      </c>
      <c r="E7" s="288">
        <f>'S4S4.2'!F13</f>
        <v>0</v>
      </c>
      <c r="F7" s="288">
        <f>'S4S4.3'!F13</f>
        <v>0</v>
      </c>
      <c r="G7" s="288">
        <f>'S4S4.4'!F11</f>
        <v>0</v>
      </c>
      <c r="H7" s="293"/>
      <c r="I7" s="293">
        <f>C7*45</f>
        <v>0</v>
      </c>
      <c r="J7" s="293"/>
      <c r="K7" s="293"/>
    </row>
    <row r="8" spans="1:11" x14ac:dyDescent="0.5">
      <c r="A8" s="380" t="s">
        <v>553</v>
      </c>
      <c r="B8" s="380"/>
      <c r="C8" s="40">
        <f>SUM(D8:G8)</f>
        <v>1</v>
      </c>
      <c r="D8" s="288">
        <f>'S4S4.1'!G9</f>
        <v>1</v>
      </c>
      <c r="E8" s="288">
        <f>'S4S4.2'!G13</f>
        <v>0</v>
      </c>
      <c r="F8" s="288">
        <f>'S4S4.3'!G13</f>
        <v>0</v>
      </c>
      <c r="G8" s="288">
        <f>'S4S4.4'!G11</f>
        <v>0</v>
      </c>
      <c r="H8" s="293"/>
      <c r="I8" s="293">
        <f>C8*90</f>
        <v>90</v>
      </c>
      <c r="J8" s="293"/>
      <c r="K8" s="293"/>
    </row>
    <row r="9" spans="1:11" x14ac:dyDescent="0.5">
      <c r="A9" s="380" t="s">
        <v>554</v>
      </c>
      <c r="B9" s="380"/>
      <c r="C9" s="40">
        <f>SUM(D9:G9)</f>
        <v>2</v>
      </c>
      <c r="D9" s="288">
        <f>'S4S4.1'!H9</f>
        <v>0</v>
      </c>
      <c r="E9" s="288">
        <f>'S4S4.2'!H13</f>
        <v>0</v>
      </c>
      <c r="F9" s="288">
        <f>'S4S4.3'!H13</f>
        <v>0</v>
      </c>
      <c r="G9" s="288">
        <f>'S4S4.4'!H11</f>
        <v>2</v>
      </c>
      <c r="H9" s="293"/>
      <c r="I9" s="293">
        <f>C9*135</f>
        <v>270</v>
      </c>
      <c r="J9" s="293"/>
      <c r="K9" s="293"/>
    </row>
    <row r="10" spans="1:11" ht="14.7" thickBot="1" x14ac:dyDescent="0.55000000000000004">
      <c r="A10" s="381" t="s">
        <v>555</v>
      </c>
      <c r="B10" s="381"/>
      <c r="C10" s="41">
        <f>SUM(D10:G10)</f>
        <v>3</v>
      </c>
      <c r="D10" s="13">
        <f>'S4S4.1'!I9</f>
        <v>0</v>
      </c>
      <c r="E10" s="13">
        <f>'S4S4.2'!I13</f>
        <v>3</v>
      </c>
      <c r="F10" s="13">
        <f>'S4S4.3'!I13</f>
        <v>0</v>
      </c>
      <c r="G10" s="13">
        <f>'S4S4.4'!I11</f>
        <v>0</v>
      </c>
      <c r="H10" s="281"/>
      <c r="I10" s="281">
        <f>C10*180</f>
        <v>540</v>
      </c>
      <c r="J10" s="293"/>
      <c r="K10" s="293"/>
    </row>
    <row r="11" spans="1:11" ht="15" thickTop="1" thickBot="1" x14ac:dyDescent="0.55000000000000004">
      <c r="A11" s="288"/>
      <c r="B11" s="288"/>
      <c r="C11" s="42">
        <f>SUM(C6:C10)</f>
        <v>9</v>
      </c>
      <c r="D11" s="17"/>
      <c r="E11" s="288"/>
      <c r="F11" s="288"/>
      <c r="G11" s="288"/>
      <c r="H11" s="293"/>
      <c r="I11" s="293">
        <f>ROUND((SUM(I6:I10)/C11),0)</f>
        <v>100</v>
      </c>
      <c r="J11" s="293">
        <f>360-I11</f>
        <v>260</v>
      </c>
      <c r="K11" s="293"/>
    </row>
    <row r="12" spans="1:11" x14ac:dyDescent="0.5">
      <c r="A12" s="288"/>
      <c r="B12" s="288"/>
      <c r="C12" s="17"/>
      <c r="D12" s="288"/>
      <c r="E12" s="288"/>
      <c r="F12" s="288"/>
      <c r="G12" s="288"/>
      <c r="H12" s="288"/>
      <c r="I12" s="288" t="s">
        <v>15</v>
      </c>
      <c r="J12" s="288"/>
      <c r="K12" s="288"/>
    </row>
    <row r="20" spans="5:5" x14ac:dyDescent="0.5">
      <c r="E20" s="17"/>
    </row>
    <row r="21" spans="5:5" x14ac:dyDescent="0.5">
      <c r="E21" s="17"/>
    </row>
    <row r="35" spans="1:11" ht="14.7" thickBot="1" x14ac:dyDescent="0.55000000000000004">
      <c r="A35" s="288"/>
      <c r="B35" s="288"/>
      <c r="C35" s="288"/>
      <c r="D35" s="288"/>
      <c r="E35" s="288"/>
      <c r="F35" s="288"/>
      <c r="G35" s="288"/>
      <c r="H35" s="288"/>
      <c r="I35" s="288"/>
      <c r="J35" s="288"/>
      <c r="K35" s="288"/>
    </row>
    <row r="36" spans="1:11" ht="43.35" thickBot="1" x14ac:dyDescent="0.55000000000000004">
      <c r="A36" s="289" t="s">
        <v>506</v>
      </c>
      <c r="B36" s="290"/>
      <c r="C36" s="290"/>
      <c r="D36" s="290"/>
      <c r="E36" s="290"/>
      <c r="F36" s="290"/>
      <c r="G36" s="291" t="s">
        <v>507</v>
      </c>
      <c r="H36" s="288"/>
      <c r="I36" s="288"/>
      <c r="J36" s="288"/>
      <c r="K36" s="288"/>
    </row>
    <row r="37" spans="1:11" s="288" customFormat="1" ht="15.7" thickBot="1" x14ac:dyDescent="0.55000000000000004">
      <c r="A37" s="289" t="s">
        <v>54</v>
      </c>
      <c r="B37" s="290"/>
      <c r="C37" s="290"/>
      <c r="D37" s="290"/>
      <c r="E37" s="290"/>
      <c r="F37" s="290"/>
      <c r="G37" s="283"/>
    </row>
    <row r="38" spans="1:11" ht="14.7" thickBot="1" x14ac:dyDescent="0.55000000000000004">
      <c r="A38" s="376" t="e">
        <f>VLOOKUP(G38,'S4S4.1'!$A$17:$I$26,2,FALSE)</f>
        <v>#N/A</v>
      </c>
      <c r="B38" s="377"/>
      <c r="C38" s="377"/>
      <c r="D38" s="377"/>
      <c r="E38" s="377"/>
      <c r="F38" s="378"/>
      <c r="G38" s="292">
        <v>1</v>
      </c>
      <c r="H38" s="288"/>
      <c r="I38" s="288"/>
      <c r="J38" s="288"/>
      <c r="K38" s="288"/>
    </row>
    <row r="39" spans="1:11" ht="14.7" thickBot="1" x14ac:dyDescent="0.55000000000000004">
      <c r="A39" s="376" t="e">
        <f>VLOOKUP(G39,'S4S4.1'!$A$17:$I$26,2,FALSE)</f>
        <v>#N/A</v>
      </c>
      <c r="B39" s="377"/>
      <c r="C39" s="377"/>
      <c r="D39" s="377"/>
      <c r="E39" s="377"/>
      <c r="F39" s="378"/>
      <c r="G39" s="292">
        <v>2</v>
      </c>
      <c r="H39" s="288"/>
      <c r="I39" s="288"/>
      <c r="J39" s="288"/>
      <c r="K39" s="288"/>
    </row>
    <row r="40" spans="1:11" ht="15" customHeight="1" thickBot="1" x14ac:dyDescent="0.55000000000000004">
      <c r="A40" s="376" t="e">
        <f>VLOOKUP(G40,'S4S4.1'!$A$17:$I$26,2,FALSE)</f>
        <v>#N/A</v>
      </c>
      <c r="B40" s="377"/>
      <c r="C40" s="377"/>
      <c r="D40" s="377"/>
      <c r="E40" s="377"/>
      <c r="F40" s="378"/>
      <c r="G40" s="292">
        <v>3</v>
      </c>
      <c r="H40" s="288"/>
      <c r="I40" s="288"/>
      <c r="J40" s="288"/>
      <c r="K40" s="288"/>
    </row>
    <row r="41" spans="1:11" s="288" customFormat="1" ht="15" customHeight="1" thickBot="1" x14ac:dyDescent="0.55000000000000004">
      <c r="A41" s="294" t="s">
        <v>56</v>
      </c>
      <c r="B41" s="295"/>
      <c r="C41" s="295"/>
      <c r="D41" s="295"/>
      <c r="E41" s="295"/>
      <c r="F41" s="295"/>
      <c r="G41" s="284"/>
    </row>
    <row r="42" spans="1:11" ht="14.7" thickBot="1" x14ac:dyDescent="0.55000000000000004">
      <c r="A42" s="376" t="e">
        <f>VLOOKUP(G42,'S4S4.2'!$A$17:$I$26,2,FALSE)</f>
        <v>#N/A</v>
      </c>
      <c r="B42" s="377"/>
      <c r="C42" s="377"/>
      <c r="D42" s="377"/>
      <c r="E42" s="377"/>
      <c r="F42" s="378"/>
      <c r="G42" s="292">
        <v>1</v>
      </c>
      <c r="H42" s="288"/>
      <c r="I42" s="288"/>
      <c r="J42" s="288"/>
      <c r="K42" s="288"/>
    </row>
    <row r="43" spans="1:11" ht="14.7" thickBot="1" x14ac:dyDescent="0.55000000000000004">
      <c r="A43" s="376" t="e">
        <f>VLOOKUP(G43,'S4S4.2'!$A$17:$I$26,2,FALSE)</f>
        <v>#N/A</v>
      </c>
      <c r="B43" s="377"/>
      <c r="C43" s="377"/>
      <c r="D43" s="377"/>
      <c r="E43" s="377"/>
      <c r="F43" s="378"/>
      <c r="G43" s="292">
        <v>2</v>
      </c>
      <c r="H43" s="288"/>
      <c r="I43" s="288"/>
      <c r="J43" s="288"/>
      <c r="K43" s="288"/>
    </row>
    <row r="44" spans="1:11" ht="15" customHeight="1" thickBot="1" x14ac:dyDescent="0.55000000000000004">
      <c r="A44" s="376" t="e">
        <f>VLOOKUP(G44,'S4S4.2'!$A$17:$I$26,2,FALSE)</f>
        <v>#N/A</v>
      </c>
      <c r="B44" s="377"/>
      <c r="C44" s="377"/>
      <c r="D44" s="377"/>
      <c r="E44" s="377"/>
      <c r="F44" s="378"/>
      <c r="G44" s="292">
        <v>3</v>
      </c>
      <c r="H44" s="288"/>
      <c r="I44" s="288"/>
      <c r="J44" s="288"/>
      <c r="K44" s="288"/>
    </row>
    <row r="45" spans="1:11" s="288" customFormat="1" ht="15" customHeight="1" thickBot="1" x14ac:dyDescent="0.55000000000000004">
      <c r="A45" s="294" t="s">
        <v>58</v>
      </c>
      <c r="B45" s="295"/>
      <c r="C45" s="295"/>
      <c r="D45" s="295"/>
      <c r="E45" s="295"/>
      <c r="F45" s="295"/>
      <c r="G45" s="284"/>
    </row>
    <row r="46" spans="1:11" ht="14.7" thickBot="1" x14ac:dyDescent="0.55000000000000004">
      <c r="A46" s="376" t="e">
        <f>VLOOKUP(G46,'S4S4.3'!$A$17:$I$26,2,FALSE)</f>
        <v>#N/A</v>
      </c>
      <c r="B46" s="377"/>
      <c r="C46" s="377"/>
      <c r="D46" s="377"/>
      <c r="E46" s="377"/>
      <c r="F46" s="378"/>
      <c r="G46" s="292">
        <v>1</v>
      </c>
      <c r="H46" s="288"/>
      <c r="I46" s="288"/>
      <c r="J46" s="288"/>
      <c r="K46" s="288"/>
    </row>
    <row r="47" spans="1:11" ht="14.7" thickBot="1" x14ac:dyDescent="0.55000000000000004">
      <c r="A47" s="376" t="e">
        <f>VLOOKUP(G47,'S4S4.3'!$A$17:$I$26,2,FALSE)</f>
        <v>#N/A</v>
      </c>
      <c r="B47" s="377"/>
      <c r="C47" s="377"/>
      <c r="D47" s="377"/>
      <c r="E47" s="377"/>
      <c r="F47" s="378"/>
      <c r="G47" s="292">
        <v>2</v>
      </c>
      <c r="H47" s="288"/>
      <c r="I47" s="288"/>
      <c r="J47" s="288"/>
      <c r="K47" s="288"/>
    </row>
    <row r="48" spans="1:11" ht="15" customHeight="1" thickBot="1" x14ac:dyDescent="0.55000000000000004">
      <c r="A48" s="376" t="e">
        <f>VLOOKUP(G48,'S4S4.3'!$A$17:$I$26,2,FALSE)</f>
        <v>#N/A</v>
      </c>
      <c r="B48" s="377"/>
      <c r="C48" s="377"/>
      <c r="D48" s="377"/>
      <c r="E48" s="377"/>
      <c r="F48" s="378"/>
      <c r="G48" s="292">
        <v>3</v>
      </c>
      <c r="H48" s="288"/>
      <c r="I48" s="288"/>
      <c r="J48" s="288"/>
      <c r="K48" s="288"/>
    </row>
    <row r="49" spans="1:11" s="288" customFormat="1" ht="15" customHeight="1" thickBot="1" x14ac:dyDescent="0.55000000000000004">
      <c r="A49" s="289" t="s">
        <v>60</v>
      </c>
      <c r="B49" s="295"/>
      <c r="C49" s="295"/>
      <c r="D49" s="295"/>
      <c r="E49" s="295"/>
      <c r="F49" s="295"/>
      <c r="G49" s="287"/>
    </row>
    <row r="50" spans="1:11" ht="14.7" thickBot="1" x14ac:dyDescent="0.55000000000000004">
      <c r="A50" s="376" t="e">
        <f>VLOOKUP(G50,'S4S4.4'!$A$13:$I$22,2,FALSE)</f>
        <v>#N/A</v>
      </c>
      <c r="B50" s="377"/>
      <c r="C50" s="377"/>
      <c r="D50" s="377"/>
      <c r="E50" s="377"/>
      <c r="F50" s="378"/>
      <c r="G50" s="292">
        <v>1</v>
      </c>
      <c r="H50" s="288"/>
      <c r="I50" s="288"/>
      <c r="J50" s="288"/>
      <c r="K50" s="288"/>
    </row>
    <row r="51" spans="1:11" ht="14.7" thickBot="1" x14ac:dyDescent="0.55000000000000004">
      <c r="A51" s="376" t="e">
        <f>VLOOKUP(G51,'S4S4.4'!$A$17:$I$26,2,FALSE)</f>
        <v>#N/A</v>
      </c>
      <c r="B51" s="377"/>
      <c r="C51" s="377"/>
      <c r="D51" s="377"/>
      <c r="E51" s="377"/>
      <c r="F51" s="378"/>
      <c r="G51" s="292">
        <v>2</v>
      </c>
      <c r="H51" s="288"/>
      <c r="I51" s="288"/>
      <c r="J51" s="288"/>
      <c r="K51" s="288"/>
    </row>
    <row r="52" spans="1:11" ht="15" customHeight="1" thickBot="1" x14ac:dyDescent="0.55000000000000004">
      <c r="A52" s="376" t="e">
        <f>VLOOKUP(G52,'S4S4.4'!$A$17:$I$26,2,FALSE)</f>
        <v>#N/A</v>
      </c>
      <c r="B52" s="377"/>
      <c r="C52" s="377"/>
      <c r="D52" s="377"/>
      <c r="E52" s="377"/>
      <c r="F52" s="378"/>
      <c r="G52" s="292">
        <v>3</v>
      </c>
      <c r="H52" s="288"/>
      <c r="I52" s="288"/>
      <c r="J52" s="288"/>
      <c r="K52" s="288"/>
    </row>
    <row r="53" spans="1:11" ht="14.7" thickBot="1" x14ac:dyDescent="0.55000000000000004">
      <c r="A53" s="288"/>
      <c r="B53" s="288"/>
      <c r="C53" s="288"/>
      <c r="D53" s="288"/>
      <c r="E53" s="288"/>
      <c r="F53" s="288"/>
      <c r="G53" s="288"/>
      <c r="H53" s="288"/>
      <c r="I53" s="288"/>
      <c r="J53" s="288"/>
      <c r="K53" s="288"/>
    </row>
    <row r="54" spans="1:11" ht="43.35" thickBot="1" x14ac:dyDescent="0.55000000000000004">
      <c r="A54" s="289" t="s">
        <v>510</v>
      </c>
      <c r="B54" s="290"/>
      <c r="C54" s="290"/>
      <c r="D54" s="290"/>
      <c r="E54" s="290"/>
      <c r="F54" s="290"/>
      <c r="G54" s="291" t="s">
        <v>507</v>
      </c>
      <c r="H54" s="288"/>
      <c r="I54" s="288"/>
      <c r="J54" s="288"/>
      <c r="K54" s="288"/>
    </row>
    <row r="55" spans="1:11" s="288" customFormat="1" ht="15.7" thickBot="1" x14ac:dyDescent="0.55000000000000004">
      <c r="A55" s="289" t="s">
        <v>54</v>
      </c>
      <c r="B55" s="290"/>
      <c r="C55" s="290"/>
      <c r="D55" s="290"/>
      <c r="E55" s="290"/>
      <c r="F55" s="290"/>
      <c r="G55" s="283"/>
    </row>
    <row r="56" spans="1:11" ht="14.7" thickBot="1" x14ac:dyDescent="0.55000000000000004">
      <c r="A56" s="376" t="str">
        <f>VLOOKUP(G56,'S4S4.1'!$A$30:$I$39,2,FALSE)</f>
        <v xml:space="preserve">The Driver Education program and the Driver Licensing Unit at the BMV are located in the same building and are part of the BMV and SOS. They work together as needed on projects.  The driver education program has access to statistics such as pass/fail rates of driver's license exam, convictions, accidents, etc. The two units communicate through emails, phone calls and meeting requests when applicable. </v>
      </c>
      <c r="B56" s="377"/>
      <c r="C56" s="377"/>
      <c r="D56" s="377"/>
      <c r="E56" s="377"/>
      <c r="F56" s="378"/>
      <c r="G56" s="292">
        <v>1</v>
      </c>
      <c r="H56" s="288"/>
      <c r="I56" s="288"/>
      <c r="J56" s="288"/>
      <c r="K56" s="288"/>
    </row>
    <row r="57" spans="1:11" ht="14.7" thickBot="1" x14ac:dyDescent="0.55000000000000004">
      <c r="A57" s="376" t="e">
        <f>VLOOKUP(G57,'S4S4.1'!$A$30:$I$39,2,FALSE)</f>
        <v>#N/A</v>
      </c>
      <c r="B57" s="377"/>
      <c r="C57" s="377"/>
      <c r="D57" s="377"/>
      <c r="E57" s="377"/>
      <c r="F57" s="378"/>
      <c r="G57" s="292">
        <v>2</v>
      </c>
      <c r="H57" s="288"/>
      <c r="I57" s="288"/>
      <c r="J57" s="288"/>
      <c r="K57" s="288"/>
    </row>
    <row r="58" spans="1:11" ht="15" customHeight="1" thickBot="1" x14ac:dyDescent="0.55000000000000004">
      <c r="A58" s="376" t="e">
        <f>VLOOKUP(G58,'S4S4.1'!$A$30:$I$39,2,FALSE)</f>
        <v>#N/A</v>
      </c>
      <c r="B58" s="377"/>
      <c r="C58" s="377"/>
      <c r="D58" s="377"/>
      <c r="E58" s="377"/>
      <c r="F58" s="378"/>
      <c r="G58" s="292">
        <v>3</v>
      </c>
      <c r="H58" s="288"/>
      <c r="I58" s="288"/>
      <c r="J58" s="288"/>
      <c r="K58" s="288"/>
    </row>
    <row r="59" spans="1:11" s="288" customFormat="1" ht="15" customHeight="1" thickBot="1" x14ac:dyDescent="0.55000000000000004">
      <c r="A59" s="294" t="s">
        <v>56</v>
      </c>
      <c r="B59" s="295"/>
      <c r="C59" s="295"/>
      <c r="D59" s="295"/>
      <c r="E59" s="295"/>
      <c r="F59" s="295"/>
      <c r="G59" s="284"/>
    </row>
    <row r="60" spans="1:11" ht="14.7" thickBot="1" x14ac:dyDescent="0.55000000000000004">
      <c r="A60" s="376" t="str">
        <f>VLOOKUP(G60,'S4S4.2'!$A$30:$I$39,2,FALSE)</f>
        <v xml:space="preserve">The State has a GDL Program that includes core elements of GDL and Driver Education is a required component for teens under the age of 18. Persons under the age of 21 must hold their permit for 6 months and log 70 hours (including 10 a night) with a parent/step-parrent/guardian. A teen may obtain an intermediate license at 16 1/2 years of age provided they have meet all of the permit licensing requirements. The licensing stages include permit, intermediate and full license. An intermediate license with restrictions are in effect for 270 days from license issuance. A person who is adjudicated for violating subsection 1 is extended for an additional 270 days. The SOS make available a set of 2 decals to place on the vehicle. A person who violates the section may be fined not less than $250 and not more than $500. There is only one stage/segment of driver education required. The state does not reduce the amount of time for the 6-month permit period with completion of driver education. </v>
      </c>
      <c r="B60" s="377"/>
      <c r="C60" s="377"/>
      <c r="D60" s="377"/>
      <c r="E60" s="377"/>
      <c r="F60" s="378"/>
      <c r="G60" s="292">
        <v>1</v>
      </c>
      <c r="H60" s="288"/>
      <c r="I60" s="288"/>
      <c r="J60" s="288"/>
      <c r="K60" s="288"/>
    </row>
    <row r="61" spans="1:11" ht="14.7" thickBot="1" x14ac:dyDescent="0.55000000000000004">
      <c r="A61" s="376" t="e">
        <f>VLOOKUP(G61,'S4S4.2'!$A$30:$I$39,2,FALSE)</f>
        <v>#N/A</v>
      </c>
      <c r="B61" s="377"/>
      <c r="C61" s="377"/>
      <c r="D61" s="377"/>
      <c r="E61" s="377"/>
      <c r="F61" s="378"/>
      <c r="G61" s="292">
        <v>2</v>
      </c>
      <c r="H61" s="288"/>
      <c r="I61" s="288"/>
      <c r="J61" s="288"/>
      <c r="K61" s="288"/>
    </row>
    <row r="62" spans="1:11" ht="15" customHeight="1" thickBot="1" x14ac:dyDescent="0.55000000000000004">
      <c r="A62" s="376" t="e">
        <f>VLOOKUP(G62,'S4S4.2'!$A$30:$I$39,2,FALSE)</f>
        <v>#N/A</v>
      </c>
      <c r="B62" s="377"/>
      <c r="C62" s="377"/>
      <c r="D62" s="377"/>
      <c r="E62" s="377"/>
      <c r="F62" s="378"/>
      <c r="G62" s="292">
        <v>3</v>
      </c>
      <c r="H62" s="288"/>
      <c r="I62" s="288"/>
      <c r="J62" s="288"/>
      <c r="K62" s="288"/>
    </row>
    <row r="63" spans="1:11" s="288" customFormat="1" ht="15" customHeight="1" thickBot="1" x14ac:dyDescent="0.55000000000000004">
      <c r="A63" s="294" t="s">
        <v>58</v>
      </c>
      <c r="B63" s="295"/>
      <c r="C63" s="295"/>
      <c r="D63" s="295"/>
      <c r="E63" s="295"/>
      <c r="F63" s="295"/>
      <c r="G63" s="284"/>
    </row>
    <row r="64" spans="1:11" ht="14.7" thickBot="1" x14ac:dyDescent="0.55000000000000004">
      <c r="A64" s="376" t="str">
        <f>VLOOKUP(G64,'S4S4.3'!$A$30:$I$39,2,FALSE)</f>
        <v xml:space="preserve">Law enforecment is includes on the technical review panel during the rule making process. </v>
      </c>
      <c r="B64" s="377"/>
      <c r="C64" s="377"/>
      <c r="D64" s="377"/>
      <c r="E64" s="377"/>
      <c r="F64" s="378"/>
      <c r="G64" s="292">
        <v>1</v>
      </c>
      <c r="H64" s="288"/>
      <c r="I64" s="288"/>
      <c r="J64" s="288"/>
      <c r="K64" s="288"/>
    </row>
    <row r="65" spans="1:11" ht="14.7" thickBot="1" x14ac:dyDescent="0.55000000000000004">
      <c r="A65" s="376" t="e">
        <f>VLOOKUP(G65,'S4S4.3'!$A$30:$I$39,2,FALSE)</f>
        <v>#N/A</v>
      </c>
      <c r="B65" s="377"/>
      <c r="C65" s="377"/>
      <c r="D65" s="377"/>
      <c r="E65" s="377"/>
      <c r="F65" s="378"/>
      <c r="G65" s="292">
        <v>2</v>
      </c>
      <c r="H65" s="288"/>
      <c r="I65" s="288"/>
      <c r="J65" s="288"/>
      <c r="K65" s="288"/>
    </row>
    <row r="66" spans="1:11" ht="15" customHeight="1" thickBot="1" x14ac:dyDescent="0.55000000000000004">
      <c r="A66" s="376" t="e">
        <f>VLOOKUP(G66,'S4S4.3'!$A$30:$I$39,2,FALSE)</f>
        <v>#N/A</v>
      </c>
      <c r="B66" s="377"/>
      <c r="C66" s="377"/>
      <c r="D66" s="377"/>
      <c r="E66" s="377"/>
      <c r="F66" s="378"/>
      <c r="G66" s="292">
        <v>3</v>
      </c>
      <c r="H66" s="288"/>
      <c r="I66" s="288"/>
      <c r="J66" s="288"/>
      <c r="K66" s="288"/>
    </row>
    <row r="67" spans="1:11" s="288" customFormat="1" ht="15" customHeight="1" thickBot="1" x14ac:dyDescent="0.55000000000000004">
      <c r="A67" s="289" t="s">
        <v>60</v>
      </c>
      <c r="B67" s="295"/>
      <c r="C67" s="295"/>
      <c r="D67" s="295"/>
      <c r="E67" s="295"/>
      <c r="F67" s="295"/>
      <c r="G67" s="287"/>
    </row>
    <row r="68" spans="1:11" ht="14.7" thickBot="1" x14ac:dyDescent="0.55000000000000004">
      <c r="A68" s="376" t="str">
        <f>VLOOKUP(G68,'S4S4.4'!$A$30:$I$39,2,FALSE)</f>
        <v xml:space="preserve">The state appears to have a very strong Road Test that also incorporates backing exercises on the road. </v>
      </c>
      <c r="B68" s="377"/>
      <c r="C68" s="377"/>
      <c r="D68" s="377"/>
      <c r="E68" s="377"/>
      <c r="F68" s="378"/>
      <c r="G68" s="292">
        <v>1</v>
      </c>
      <c r="H68" s="288"/>
      <c r="I68" s="288"/>
      <c r="J68" s="288"/>
      <c r="K68" s="288"/>
    </row>
    <row r="69" spans="1:11" ht="14.7" thickBot="1" x14ac:dyDescent="0.55000000000000004">
      <c r="A69" s="376" t="e">
        <f>VLOOKUP(G69,'S4S4.4'!$A$30:$I$39,2,FALSE)</f>
        <v>#N/A</v>
      </c>
      <c r="B69" s="377"/>
      <c r="C69" s="377"/>
      <c r="D69" s="377"/>
      <c r="E69" s="377"/>
      <c r="F69" s="378"/>
      <c r="G69" s="292">
        <v>2</v>
      </c>
      <c r="H69" s="288"/>
      <c r="I69" s="288"/>
      <c r="J69" s="288"/>
      <c r="K69" s="288"/>
    </row>
    <row r="70" spans="1:11" ht="15" customHeight="1" thickBot="1" x14ac:dyDescent="0.55000000000000004">
      <c r="A70" s="376" t="e">
        <f>VLOOKUP(G70,'S4S4.4'!$A$30:$I$39,2,FALSE)</f>
        <v>#N/A</v>
      </c>
      <c r="B70" s="377"/>
      <c r="C70" s="377"/>
      <c r="D70" s="377"/>
      <c r="E70" s="377"/>
      <c r="F70" s="378"/>
      <c r="G70" s="292">
        <v>3</v>
      </c>
      <c r="H70" s="288"/>
      <c r="I70" s="288"/>
      <c r="J70" s="288"/>
      <c r="K70" s="288"/>
    </row>
    <row r="71" spans="1:11" x14ac:dyDescent="0.5">
      <c r="A71" s="288"/>
      <c r="B71" s="288"/>
      <c r="C71" s="288"/>
      <c r="D71" s="288"/>
      <c r="E71" s="288"/>
      <c r="F71" s="288"/>
      <c r="G71" s="288"/>
      <c r="H71" s="288"/>
      <c r="I71" s="288"/>
      <c r="J71" s="288"/>
      <c r="K71" s="288"/>
    </row>
    <row r="72" spans="1:11" ht="14.7" thickBot="1" x14ac:dyDescent="0.55000000000000004">
      <c r="A72" s="288"/>
      <c r="B72" s="288"/>
      <c r="C72" s="288"/>
      <c r="D72" s="288"/>
      <c r="E72" s="288"/>
      <c r="F72" s="288"/>
      <c r="G72" s="288"/>
      <c r="H72" s="288"/>
      <c r="I72" s="288"/>
      <c r="J72" s="288"/>
      <c r="K72" s="288"/>
    </row>
    <row r="73" spans="1:11" ht="43.35" thickBot="1" x14ac:dyDescent="0.55000000000000004">
      <c r="A73" s="289" t="s">
        <v>515</v>
      </c>
      <c r="B73" s="290"/>
      <c r="C73" s="290"/>
      <c r="D73" s="290"/>
      <c r="E73" s="290"/>
      <c r="F73" s="290"/>
      <c r="G73" s="291" t="s">
        <v>507</v>
      </c>
      <c r="H73" s="288"/>
      <c r="I73" s="288"/>
      <c r="J73" s="288"/>
      <c r="K73" s="288"/>
    </row>
    <row r="74" spans="1:11" s="288" customFormat="1" ht="15.7" thickBot="1" x14ac:dyDescent="0.55000000000000004">
      <c r="A74" s="289" t="s">
        <v>54</v>
      </c>
      <c r="B74" s="290"/>
      <c r="C74" s="290"/>
      <c r="D74" s="290"/>
      <c r="E74" s="290"/>
      <c r="F74" s="290"/>
      <c r="G74" s="283"/>
    </row>
    <row r="75" spans="1:11" ht="87.75" customHeight="1" thickBot="1" x14ac:dyDescent="0.55000000000000004">
      <c r="A75" s="376" t="str">
        <f>VLOOKUP(G75,'S4S4.1'!$A$43:$I$52,2,FALSE)</f>
        <v xml:space="preserve">The Driver Education program and the Driver Licensing Unit could establish a more formal agreement to collaborate on a regular basis and form an interagency working group that also consists of other state agencies to collaborate on driver education and GDL initiatives (see ANSTSE's Guidelines for Establishing and Maintaining State Driver Education Interagency Working Groups and Advisory Boards) available at www.anstse.info. </v>
      </c>
      <c r="B75" s="377"/>
      <c r="C75" s="377"/>
      <c r="D75" s="377"/>
      <c r="E75" s="377"/>
      <c r="F75" s="378"/>
      <c r="G75" s="292">
        <v>1</v>
      </c>
      <c r="H75" s="288"/>
      <c r="I75" s="288"/>
      <c r="J75" s="288"/>
      <c r="K75" s="288"/>
    </row>
    <row r="76" spans="1:11" ht="14.7" thickBot="1" x14ac:dyDescent="0.55000000000000004">
      <c r="A76" s="376" t="e">
        <f>VLOOKUP(G76,'S4S4.1'!$A$43:$I$52,2,FALSE)</f>
        <v>#N/A</v>
      </c>
      <c r="B76" s="377"/>
      <c r="C76" s="377"/>
      <c r="D76" s="377"/>
      <c r="E76" s="377"/>
      <c r="F76" s="378"/>
      <c r="G76" s="292">
        <v>2</v>
      </c>
      <c r="H76" s="288"/>
      <c r="I76" s="288"/>
      <c r="J76" s="288"/>
      <c r="K76" s="288"/>
    </row>
    <row r="77" spans="1:11" ht="82.5" customHeight="1" thickBot="1" x14ac:dyDescent="0.55000000000000004">
      <c r="A77" s="376" t="e">
        <f>VLOOKUP(G77,'S4S4.1'!$A$43:$I$52,2,FALSE)</f>
        <v>#N/A</v>
      </c>
      <c r="B77" s="377"/>
      <c r="C77" s="377"/>
      <c r="D77" s="377"/>
      <c r="E77" s="377"/>
      <c r="F77" s="378"/>
      <c r="G77" s="292">
        <v>3</v>
      </c>
      <c r="H77" s="288"/>
      <c r="I77" s="288"/>
      <c r="J77" s="288"/>
      <c r="K77" s="288"/>
    </row>
    <row r="78" spans="1:11" s="288" customFormat="1" ht="15" customHeight="1" thickBot="1" x14ac:dyDescent="0.55000000000000004">
      <c r="A78" s="294" t="s">
        <v>56</v>
      </c>
      <c r="B78" s="295"/>
      <c r="C78" s="295"/>
      <c r="D78" s="295"/>
      <c r="E78" s="295"/>
      <c r="F78" s="295"/>
      <c r="G78" s="284"/>
    </row>
    <row r="79" spans="1:11" ht="49.5" customHeight="1" thickBot="1" x14ac:dyDescent="0.55000000000000004">
      <c r="A79" s="376" t="str">
        <f>VLOOKUP(G79,'S4S4.2'!$A$43:$I$52,2,FALSE)</f>
        <v xml:space="preserve">TBD / NA - Could consider requiring teens to hold their permit, under GDL, for at least 12 months; although intermediate also requires 270 days. Coud consider a second stage/segment of driver education. </v>
      </c>
      <c r="B79" s="377"/>
      <c r="C79" s="377"/>
      <c r="D79" s="377"/>
      <c r="E79" s="377"/>
      <c r="F79" s="378"/>
      <c r="G79" s="292">
        <v>1</v>
      </c>
      <c r="H79" s="288"/>
      <c r="I79" s="288"/>
      <c r="J79" s="288"/>
      <c r="K79" s="288"/>
    </row>
    <row r="80" spans="1:11" ht="14.7" thickBot="1" x14ac:dyDescent="0.55000000000000004">
      <c r="A80" s="376" t="e">
        <f>VLOOKUP(G80,'S4S4.2'!$A$43:$I$52,2,FALSE)</f>
        <v>#N/A</v>
      </c>
      <c r="B80" s="377"/>
      <c r="C80" s="377"/>
      <c r="D80" s="377"/>
      <c r="E80" s="377"/>
      <c r="F80" s="378"/>
      <c r="G80" s="292">
        <v>2</v>
      </c>
      <c r="H80" s="288"/>
      <c r="I80" s="288"/>
      <c r="J80" s="288"/>
      <c r="K80" s="288"/>
    </row>
    <row r="81" spans="1:11" ht="15" customHeight="1" thickBot="1" x14ac:dyDescent="0.55000000000000004">
      <c r="A81" s="376" t="e">
        <f>VLOOKUP(G81,'S4S4.2'!$A$43:$I$52,2,FALSE)</f>
        <v>#N/A</v>
      </c>
      <c r="B81" s="377"/>
      <c r="C81" s="377"/>
      <c r="D81" s="377"/>
      <c r="E81" s="377"/>
      <c r="F81" s="378"/>
      <c r="G81" s="292">
        <v>3</v>
      </c>
      <c r="H81" s="288"/>
      <c r="I81" s="288"/>
      <c r="J81" s="288"/>
      <c r="K81" s="288"/>
    </row>
    <row r="82" spans="1:11" s="288" customFormat="1" ht="15" customHeight="1" thickBot="1" x14ac:dyDescent="0.55000000000000004">
      <c r="A82" s="294" t="s">
        <v>58</v>
      </c>
      <c r="B82" s="295"/>
      <c r="C82" s="295"/>
      <c r="D82" s="295"/>
      <c r="E82" s="295"/>
      <c r="F82" s="295"/>
      <c r="G82" s="284"/>
    </row>
    <row r="83" spans="1:11" ht="30.75" customHeight="1" thickBot="1" x14ac:dyDescent="0.55000000000000004">
      <c r="A83" s="376" t="str">
        <f>VLOOKUP(G83,'S4S4.3'!$A$43:$I$52,2,FALSE)</f>
        <v xml:space="preserve">Initiate or expand efforts to work with and educate judges, prosecutors, courts and LE. </v>
      </c>
      <c r="B83" s="377"/>
      <c r="C83" s="377"/>
      <c r="D83" s="377"/>
      <c r="E83" s="377"/>
      <c r="F83" s="378"/>
      <c r="G83" s="292">
        <v>1</v>
      </c>
      <c r="H83" s="288"/>
      <c r="I83" s="288"/>
      <c r="J83" s="288"/>
      <c r="K83" s="288"/>
    </row>
    <row r="84" spans="1:11" ht="36" customHeight="1" thickBot="1" x14ac:dyDescent="0.55000000000000004">
      <c r="A84" s="376" t="str">
        <f>VLOOKUP(G84,'S4S4.3'!$A$43:$I$52,2,FALSE)</f>
        <v xml:space="preserve">Evaluate and enhance efforts to ensure sanctions for non-compliance with GDL requirements are developed and enforced. </v>
      </c>
      <c r="B84" s="377"/>
      <c r="C84" s="377"/>
      <c r="D84" s="377"/>
      <c r="E84" s="377"/>
      <c r="F84" s="378"/>
      <c r="G84" s="292">
        <v>2</v>
      </c>
      <c r="H84" s="288"/>
      <c r="I84" s="288"/>
      <c r="J84" s="288"/>
      <c r="K84" s="288"/>
    </row>
    <row r="85" spans="1:11" ht="15" customHeight="1" thickBot="1" x14ac:dyDescent="0.55000000000000004">
      <c r="A85" s="376" t="e">
        <f>VLOOKUP(G85,'S4S4.3'!$A$43:$I$52,2,FALSE)</f>
        <v>#N/A</v>
      </c>
      <c r="B85" s="377"/>
      <c r="C85" s="377"/>
      <c r="D85" s="377"/>
      <c r="E85" s="377"/>
      <c r="F85" s="378"/>
      <c r="G85" s="292">
        <v>3</v>
      </c>
      <c r="H85" s="288"/>
      <c r="I85" s="288"/>
      <c r="J85" s="288"/>
      <c r="K85" s="288"/>
    </row>
    <row r="86" spans="1:11" s="288" customFormat="1" ht="15" customHeight="1" thickBot="1" x14ac:dyDescent="0.55000000000000004">
      <c r="A86" s="289" t="s">
        <v>60</v>
      </c>
      <c r="B86" s="295"/>
      <c r="C86" s="295"/>
      <c r="D86" s="295"/>
      <c r="E86" s="295"/>
      <c r="F86" s="295"/>
      <c r="G86" s="287"/>
    </row>
    <row r="87" spans="1:11" ht="54" customHeight="1" thickBot="1" x14ac:dyDescent="0.55000000000000004">
      <c r="A87" s="376" t="str">
        <f>VLOOKUP(G87,'S4S4.4'!$A$43:$I$52,2,FALSE)</f>
        <v xml:space="preserve">The driver's manual appears to be based on older information and graphics. There may be an opportunity to work with stakeholders to modernize the state's driver manual. </v>
      </c>
      <c r="B87" s="377"/>
      <c r="C87" s="377"/>
      <c r="D87" s="377"/>
      <c r="E87" s="377"/>
      <c r="F87" s="378"/>
      <c r="G87" s="292">
        <v>1</v>
      </c>
      <c r="H87" s="288"/>
      <c r="I87" s="288"/>
      <c r="J87" s="288"/>
      <c r="K87" s="288"/>
    </row>
    <row r="88" spans="1:11" ht="14.7" thickBot="1" x14ac:dyDescent="0.55000000000000004">
      <c r="A88" s="376" t="e">
        <f>VLOOKUP(G88,'S4S4.4'!$A$43:$I$52,2,FALSE)</f>
        <v>#N/A</v>
      </c>
      <c r="B88" s="377"/>
      <c r="C88" s="377"/>
      <c r="D88" s="377"/>
      <c r="E88" s="377"/>
      <c r="F88" s="378"/>
      <c r="G88" s="292">
        <v>2</v>
      </c>
      <c r="H88" s="288"/>
      <c r="I88" s="288"/>
      <c r="J88" s="288"/>
      <c r="K88" s="288"/>
    </row>
    <row r="89" spans="1:11" ht="15" customHeight="1" thickBot="1" x14ac:dyDescent="0.55000000000000004">
      <c r="A89" s="376" t="e">
        <f>VLOOKUP(G89,'S4S4.4'!$A$43:$I$52,2,FALSE)</f>
        <v>#N/A</v>
      </c>
      <c r="B89" s="377"/>
      <c r="C89" s="377"/>
      <c r="D89" s="377"/>
      <c r="E89" s="377"/>
      <c r="F89" s="378"/>
      <c r="G89" s="292">
        <v>3</v>
      </c>
      <c r="H89" s="288"/>
      <c r="I89" s="288"/>
      <c r="J89" s="288"/>
      <c r="K89" s="288"/>
    </row>
  </sheetData>
  <mergeCells count="41">
    <mergeCell ref="A68:F68"/>
    <mergeCell ref="A70:F70"/>
    <mergeCell ref="A75:F75"/>
    <mergeCell ref="A60:F60"/>
    <mergeCell ref="A61:F61"/>
    <mergeCell ref="A62:F62"/>
    <mergeCell ref="A64:F64"/>
    <mergeCell ref="A65:F65"/>
    <mergeCell ref="A83:F83"/>
    <mergeCell ref="A84:F84"/>
    <mergeCell ref="A85:F85"/>
    <mergeCell ref="A76:F76"/>
    <mergeCell ref="A77:F77"/>
    <mergeCell ref="A79:F79"/>
    <mergeCell ref="A80:F80"/>
    <mergeCell ref="A81:F81"/>
    <mergeCell ref="A87:F87"/>
    <mergeCell ref="A88:F88"/>
    <mergeCell ref="A89:F89"/>
    <mergeCell ref="A38:F38"/>
    <mergeCell ref="A39:F39"/>
    <mergeCell ref="A40:F40"/>
    <mergeCell ref="A42:F42"/>
    <mergeCell ref="A43:F43"/>
    <mergeCell ref="A44:F44"/>
    <mergeCell ref="A46:F46"/>
    <mergeCell ref="A47:F47"/>
    <mergeCell ref="A48:F48"/>
    <mergeCell ref="A50:F50"/>
    <mergeCell ref="A51:F51"/>
    <mergeCell ref="A52:F52"/>
    <mergeCell ref="A69:F69"/>
    <mergeCell ref="A57:F57"/>
    <mergeCell ref="A58:F58"/>
    <mergeCell ref="A66:F66"/>
    <mergeCell ref="A6:B6"/>
    <mergeCell ref="A7:B7"/>
    <mergeCell ref="A8:B8"/>
    <mergeCell ref="A9:B9"/>
    <mergeCell ref="A10:B10"/>
    <mergeCell ref="A56:F56"/>
  </mergeCells>
  <conditionalFormatting sqref="H1">
    <cfRule type="containsText" dxfId="208" priority="1" operator="containsText" text="n/a">
      <formula>NOT(ISERROR(SEARCH("n/a",H1)))</formula>
    </cfRule>
    <cfRule type="containsText" dxfId="207" priority="2" operator="containsText" text="no">
      <formula>NOT(ISERROR(SEARCH("no",H1)))</formula>
    </cfRule>
  </conditionalFormatting>
  <hyperlinks>
    <hyperlink ref="H1" location="TOC!A1" display="Return to Table of Contents" xr:uid="{00000000-0004-0000-1D00-000000000000}"/>
    <hyperlink ref="C1" location="'S4'!G3" display="'S4'!G3" xr:uid="{00000000-0004-0000-1D00-000001000000}"/>
    <hyperlink ref="D5" location="'S4'!G3" display="'S4'!G3" xr:uid="{00000000-0004-0000-1D00-000002000000}"/>
    <hyperlink ref="E5" location="'S4'!G6" display="'S4'!G6" xr:uid="{00000000-0004-0000-1D00-000003000000}"/>
    <hyperlink ref="F5" location="'S4'!G18" display="'S4'!G18" xr:uid="{00000000-0004-0000-1D00-000004000000}"/>
    <hyperlink ref="G5" location="'S4'!G26" display="'S4'!G26" xr:uid="{00000000-0004-0000-1D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Assessment_DataCollection!$V$2:$V$4</xm:f>
          </x14:formula1>
          <xm:sqref>G43:G45 G80:G82 G88:G89 G57:G59 G76:G78 G51:G52 G47:G49 G39:G41 G61:G63 G69:G70 G65:G67 G84:G86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S40"/>
  <sheetViews>
    <sheetView zoomScale="70" zoomScaleNormal="70" workbookViewId="0">
      <pane ySplit="2" topLeftCell="A3" activePane="bottomLeft" state="frozen"/>
      <selection activeCell="G1" sqref="G1"/>
      <selection pane="bottomLeft" activeCell="M1" sqref="M1"/>
    </sheetView>
  </sheetViews>
  <sheetFormatPr defaultRowHeight="14.35" x14ac:dyDescent="0.5"/>
  <cols>
    <col min="1" max="1" width="9.05859375" style="30" customWidth="1"/>
    <col min="2" max="2" width="63.05859375" style="132" hidden="1" customWidth="1"/>
    <col min="3" max="3" width="9.05859375" hidden="1" customWidth="1"/>
    <col min="4" max="4" width="12.52734375" hidden="1" customWidth="1"/>
    <col min="5" max="5" width="9.05859375" hidden="1" customWidth="1"/>
    <col min="7" max="7" width="63.05859375" style="119" customWidth="1"/>
    <col min="8" max="8" width="13.52734375" style="131" customWidth="1"/>
    <col min="9" max="9" width="21.52734375" customWidth="1"/>
    <col min="10" max="11" width="41.52734375" customWidth="1"/>
    <col min="12" max="12" width="13.52734375" customWidth="1"/>
    <col min="13" max="15" width="41.52734375" customWidth="1"/>
    <col min="16" max="16" width="41.52734375" hidden="1" customWidth="1"/>
    <col min="17" max="17" width="41.52734375" customWidth="1"/>
    <col min="18" max="19" width="12.52734375" customWidth="1"/>
  </cols>
  <sheetData>
    <row r="1" spans="1:19" s="90" customFormat="1" ht="14.7" thickBot="1" x14ac:dyDescent="0.45">
      <c r="A1" s="107" t="s">
        <v>161</v>
      </c>
      <c r="B1" s="152" t="s">
        <v>557</v>
      </c>
      <c r="C1" s="108" t="s">
        <v>81</v>
      </c>
      <c r="D1" s="109"/>
      <c r="F1" s="56" t="s">
        <v>161</v>
      </c>
      <c r="G1" s="57" t="s">
        <v>162</v>
      </c>
      <c r="H1" s="235"/>
      <c r="I1" s="162"/>
      <c r="J1" s="162"/>
      <c r="K1" s="171" t="s">
        <v>81</v>
      </c>
      <c r="L1" s="166"/>
      <c r="M1" s="173" t="s">
        <v>163</v>
      </c>
      <c r="N1" s="166"/>
      <c r="O1" s="166"/>
      <c r="P1" s="171" t="s">
        <v>81</v>
      </c>
      <c r="Q1" s="166"/>
      <c r="R1" s="247" t="s">
        <v>163</v>
      </c>
      <c r="S1" s="214"/>
    </row>
    <row r="2" spans="1:19" s="84" customFormat="1" ht="41.35" thickBot="1" x14ac:dyDescent="0.45">
      <c r="A2" s="106">
        <f>Assessment_DataCollection!A541</f>
        <v>5</v>
      </c>
      <c r="B2" s="153" t="str">
        <f>Assessment_DataCollection!B541</f>
        <v xml:space="preserve"> Parent / Guardian Involvement</v>
      </c>
      <c r="C2" s="106" t="str">
        <f>Assessment_DataCollection!C541</f>
        <v>Public</v>
      </c>
      <c r="D2" s="110" t="str">
        <f>Assessment_DataCollection!D541</f>
        <v>Private/ Commercial</v>
      </c>
      <c r="F2" s="8">
        <v>5</v>
      </c>
      <c r="G2" s="157" t="s">
        <v>1363</v>
      </c>
      <c r="H2" s="246" t="s">
        <v>165</v>
      </c>
      <c r="I2" s="190" t="s">
        <v>166</v>
      </c>
      <c r="J2" s="191" t="s">
        <v>167</v>
      </c>
      <c r="K2" s="191" t="s">
        <v>168</v>
      </c>
      <c r="L2" s="240" t="s">
        <v>169</v>
      </c>
      <c r="M2" s="125" t="s">
        <v>170</v>
      </c>
      <c r="N2" s="165" t="s">
        <v>171</v>
      </c>
      <c r="O2" s="125" t="s">
        <v>172</v>
      </c>
      <c r="P2" s="213" t="s">
        <v>173</v>
      </c>
      <c r="Q2" s="191" t="s">
        <v>168</v>
      </c>
      <c r="R2" s="241" t="s">
        <v>174</v>
      </c>
      <c r="S2" s="241" t="s">
        <v>175</v>
      </c>
    </row>
    <row r="3" spans="1:19" ht="14.7" thickBot="1" x14ac:dyDescent="0.55000000000000004">
      <c r="A3" s="106">
        <f>Assessment_DataCollection!A542</f>
        <v>5.0999999999999996</v>
      </c>
      <c r="B3" s="243" t="str">
        <f>Assessment_DataCollection!B542</f>
        <v>Supervised Driving Practice</v>
      </c>
      <c r="C3" s="3"/>
      <c r="D3" s="3"/>
      <c r="E3" s="288"/>
      <c r="F3" s="8">
        <v>5.0999999999999996</v>
      </c>
      <c r="G3" s="243" t="s">
        <v>1364</v>
      </c>
      <c r="H3" s="238"/>
      <c r="I3" s="192"/>
      <c r="J3" s="192"/>
      <c r="K3" s="232"/>
      <c r="L3" s="239"/>
      <c r="M3" s="192"/>
      <c r="N3" s="192"/>
      <c r="O3" s="192"/>
      <c r="P3" s="193"/>
      <c r="Q3" s="193"/>
      <c r="R3" s="242"/>
      <c r="S3" s="242"/>
    </row>
    <row r="4" spans="1:19" ht="29" thickBot="1" x14ac:dyDescent="0.55000000000000004">
      <c r="A4" s="106" t="str">
        <f>Assessment_DataCollection!A543</f>
        <v>5.1.1</v>
      </c>
      <c r="B4" s="243" t="str">
        <f>Assessment_DataCollection!B543</f>
        <v>5.1.1 States shall require the parent/ guardian of a novice driver to follow the requirements of the GDL program, including:</v>
      </c>
      <c r="C4" s="3"/>
      <c r="D4" s="3"/>
      <c r="E4" s="288"/>
      <c r="F4" s="8" t="s">
        <v>1365</v>
      </c>
      <c r="G4" s="243" t="s">
        <v>1366</v>
      </c>
      <c r="H4" s="194" t="s">
        <v>15</v>
      </c>
      <c r="I4" s="195"/>
      <c r="J4" s="196"/>
      <c r="K4" s="196"/>
      <c r="L4" s="194"/>
      <c r="M4" s="196"/>
      <c r="N4" s="196"/>
      <c r="O4" s="214"/>
      <c r="P4" s="214"/>
      <c r="Q4" s="214"/>
      <c r="R4" s="231"/>
      <c r="S4" s="231"/>
    </row>
    <row r="5" spans="1:19" ht="123" x14ac:dyDescent="0.5">
      <c r="A5" s="106"/>
      <c r="B5" s="248"/>
      <c r="C5" s="249"/>
      <c r="D5" s="250"/>
      <c r="E5" s="288"/>
      <c r="F5" s="8"/>
      <c r="G5" s="58" t="s">
        <v>1367</v>
      </c>
      <c r="H5" s="325">
        <v>44511</v>
      </c>
      <c r="I5" s="324" t="s">
        <v>1267</v>
      </c>
      <c r="J5" s="326" t="s">
        <v>1368</v>
      </c>
      <c r="K5" s="200" t="s">
        <v>1369</v>
      </c>
      <c r="L5" s="233">
        <v>44522</v>
      </c>
      <c r="M5" s="234" t="s">
        <v>1370</v>
      </c>
      <c r="N5" s="215" t="s">
        <v>1371</v>
      </c>
      <c r="O5" s="234" t="s">
        <v>1372</v>
      </c>
      <c r="P5" s="216"/>
      <c r="Q5" s="217"/>
      <c r="R5" s="234" t="s">
        <v>207</v>
      </c>
      <c r="S5" s="234"/>
    </row>
    <row r="6" spans="1:19" ht="82.7" x14ac:dyDescent="0.5">
      <c r="A6" s="106"/>
      <c r="B6" s="248" t="str">
        <f>Assessment_DataCollection!B545</f>
        <v>• supervising an extended learner permit period of at least six (6) months;</v>
      </c>
      <c r="C6" s="249" t="str">
        <f>Assessment_DataCollection!C545</f>
        <v>Yes</v>
      </c>
      <c r="D6" s="250" t="str">
        <f>Assessment_DataCollection!D545</f>
        <v>Yes</v>
      </c>
      <c r="E6" s="288"/>
      <c r="F6" s="8"/>
      <c r="G6" s="58" t="s">
        <v>1373</v>
      </c>
      <c r="H6" s="328">
        <v>44511</v>
      </c>
      <c r="I6" s="327" t="s">
        <v>1374</v>
      </c>
      <c r="J6" s="329" t="s">
        <v>1375</v>
      </c>
      <c r="K6" s="200"/>
      <c r="L6" s="233">
        <v>44522</v>
      </c>
      <c r="M6" s="234" t="s">
        <v>1376</v>
      </c>
      <c r="N6" s="215" t="s">
        <v>1377</v>
      </c>
      <c r="O6" s="234" t="s">
        <v>1378</v>
      </c>
      <c r="P6" s="216"/>
      <c r="Q6" s="217"/>
      <c r="R6" s="234"/>
      <c r="S6" s="234"/>
    </row>
    <row r="7" spans="1:19" ht="123.7" x14ac:dyDescent="0.5">
      <c r="A7" s="106"/>
      <c r="B7" s="248" t="str">
        <f>Assessment_DataCollection!B546</f>
        <v>• providing weekly supervised practice driving in a wide variety of increasingly</v>
      </c>
      <c r="C7" s="249" t="str">
        <f>Assessment_DataCollection!C546</f>
        <v>No</v>
      </c>
      <c r="D7" s="250" t="str">
        <f>Assessment_DataCollection!D546</f>
        <v>No</v>
      </c>
      <c r="E7" s="288"/>
      <c r="F7" s="8"/>
      <c r="G7" s="58" t="s">
        <v>1379</v>
      </c>
      <c r="H7" s="328">
        <v>44511</v>
      </c>
      <c r="I7" s="327" t="s">
        <v>1267</v>
      </c>
      <c r="J7" s="329" t="s">
        <v>1380</v>
      </c>
      <c r="K7" s="200"/>
      <c r="L7" s="233">
        <v>44522</v>
      </c>
      <c r="M7" s="234" t="s">
        <v>1381</v>
      </c>
      <c r="N7" s="215"/>
      <c r="O7" s="234" t="s">
        <v>1382</v>
      </c>
      <c r="P7" s="216"/>
      <c r="Q7" s="217"/>
      <c r="R7" s="234"/>
      <c r="S7" s="234"/>
    </row>
    <row r="8" spans="1:19" ht="150.35" x14ac:dyDescent="0.5">
      <c r="A8" s="106"/>
      <c r="B8" s="248" t="str">
        <f>Assessment_DataCollection!B547</f>
        <v>• challenging driving situations;</v>
      </c>
      <c r="C8" s="249" t="str">
        <f>Assessment_DataCollection!C547</f>
        <v>No</v>
      </c>
      <c r="D8" s="250" t="str">
        <f>Assessment_DataCollection!D547</f>
        <v>No</v>
      </c>
      <c r="E8" s="288"/>
      <c r="F8" s="8"/>
      <c r="G8" s="58" t="s">
        <v>1383</v>
      </c>
      <c r="H8" s="328">
        <v>44511</v>
      </c>
      <c r="I8" s="327" t="s">
        <v>1267</v>
      </c>
      <c r="J8" s="329" t="s">
        <v>1384</v>
      </c>
      <c r="K8" s="200"/>
      <c r="L8" s="233">
        <v>44522</v>
      </c>
      <c r="M8" s="234" t="s">
        <v>1385</v>
      </c>
      <c r="N8" s="215" t="s">
        <v>1386</v>
      </c>
      <c r="O8" s="234" t="s">
        <v>1387</v>
      </c>
      <c r="P8" s="216"/>
      <c r="Q8" s="217"/>
      <c r="R8" s="234" t="s">
        <v>207</v>
      </c>
      <c r="S8" s="234"/>
    </row>
    <row r="9" spans="1:19" ht="54.7" x14ac:dyDescent="0.5">
      <c r="A9" s="106"/>
      <c r="B9" s="248" t="str">
        <f>Assessment_DataCollection!B548</f>
        <v>• conducting a minimum of fifty (50) hours of supervised practice driving.</v>
      </c>
      <c r="C9" s="249" t="str">
        <f>Assessment_DataCollection!C548</f>
        <v>Yes</v>
      </c>
      <c r="D9" s="250" t="str">
        <f>Assessment_DataCollection!D548</f>
        <v>Yes</v>
      </c>
      <c r="E9" s="288"/>
      <c r="F9" s="8"/>
      <c r="G9" s="58" t="s">
        <v>1388</v>
      </c>
      <c r="H9" s="328">
        <v>44511</v>
      </c>
      <c r="I9" s="327" t="s">
        <v>1267</v>
      </c>
      <c r="J9" s="329" t="s">
        <v>213</v>
      </c>
      <c r="K9" s="200"/>
      <c r="L9" s="233">
        <v>44522</v>
      </c>
      <c r="M9" s="234" t="s">
        <v>1389</v>
      </c>
      <c r="N9" s="215" t="s">
        <v>1390</v>
      </c>
      <c r="O9" s="234" t="s">
        <v>1391</v>
      </c>
      <c r="P9" s="216"/>
      <c r="Q9" s="217"/>
      <c r="R9" s="234" t="s">
        <v>207</v>
      </c>
      <c r="S9" s="234"/>
    </row>
    <row r="10" spans="1:19" ht="109.35" x14ac:dyDescent="0.5">
      <c r="A10" s="106"/>
      <c r="B10" s="248"/>
      <c r="C10" s="249"/>
      <c r="D10" s="250"/>
      <c r="E10" s="288"/>
      <c r="F10" s="8"/>
      <c r="G10" s="58" t="s">
        <v>1392</v>
      </c>
      <c r="H10" s="328">
        <v>44511</v>
      </c>
      <c r="I10" s="327" t="s">
        <v>1267</v>
      </c>
      <c r="J10" s="329" t="s">
        <v>213</v>
      </c>
      <c r="K10" s="200"/>
      <c r="L10" s="233">
        <v>44522</v>
      </c>
      <c r="M10" s="234" t="s">
        <v>1389</v>
      </c>
      <c r="N10" s="215" t="s">
        <v>1393</v>
      </c>
      <c r="O10" s="234" t="s">
        <v>1394</v>
      </c>
      <c r="P10" s="216"/>
      <c r="Q10" s="217"/>
      <c r="R10" s="234" t="s">
        <v>207</v>
      </c>
      <c r="S10" s="234"/>
    </row>
    <row r="11" spans="1:19" ht="54.7" x14ac:dyDescent="0.5">
      <c r="A11" s="106"/>
      <c r="B11" s="248"/>
      <c r="C11" s="249"/>
      <c r="D11" s="250"/>
      <c r="E11" s="288"/>
      <c r="F11" s="8"/>
      <c r="G11" s="58" t="s">
        <v>1395</v>
      </c>
      <c r="H11" s="197">
        <v>44518</v>
      </c>
      <c r="I11" s="198" t="s">
        <v>121</v>
      </c>
      <c r="J11" s="199" t="s">
        <v>1396</v>
      </c>
      <c r="K11" s="200"/>
      <c r="L11" s="233">
        <v>44522</v>
      </c>
      <c r="M11" s="234" t="s">
        <v>1397</v>
      </c>
      <c r="N11" s="215" t="s">
        <v>1398</v>
      </c>
      <c r="O11" s="234" t="s">
        <v>1399</v>
      </c>
      <c r="P11" s="216"/>
      <c r="Q11" s="217"/>
      <c r="R11" s="234" t="s">
        <v>207</v>
      </c>
      <c r="S11" s="234"/>
    </row>
    <row r="12" spans="1:19" ht="109.35" x14ac:dyDescent="0.5">
      <c r="A12" s="106"/>
      <c r="B12" s="248"/>
      <c r="C12" s="249"/>
      <c r="D12" s="250"/>
      <c r="E12" s="288"/>
      <c r="F12" s="8"/>
      <c r="G12" s="58" t="s">
        <v>1400</v>
      </c>
      <c r="H12" s="197">
        <v>44518</v>
      </c>
      <c r="I12" s="198" t="s">
        <v>121</v>
      </c>
      <c r="J12" s="199" t="s">
        <v>1401</v>
      </c>
      <c r="K12" s="200" t="s">
        <v>1402</v>
      </c>
      <c r="L12" s="233">
        <v>44522</v>
      </c>
      <c r="M12" s="234" t="s">
        <v>1403</v>
      </c>
      <c r="N12" s="215" t="s">
        <v>1404</v>
      </c>
      <c r="O12" s="234" t="s">
        <v>1405</v>
      </c>
      <c r="P12" s="216"/>
      <c r="Q12" s="217"/>
      <c r="R12" s="234" t="s">
        <v>207</v>
      </c>
      <c r="S12" s="234"/>
    </row>
    <row r="13" spans="1:19" ht="86.35" thickBot="1" x14ac:dyDescent="0.55000000000000004">
      <c r="A13" s="154" t="str">
        <f>Assessment_DataCollection!A552</f>
        <v>5.1.2</v>
      </c>
      <c r="B13" s="243"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13" s="3" t="str">
        <f>Assessment_DataCollection!C552</f>
        <v>Yes</v>
      </c>
      <c r="D13" s="3" t="str">
        <f>Assessment_DataCollection!D552</f>
        <v>Yes</v>
      </c>
      <c r="E13" s="288"/>
      <c r="F13" s="8" t="s">
        <v>1406</v>
      </c>
      <c r="G13" s="243" t="s">
        <v>1407</v>
      </c>
      <c r="H13" s="194"/>
      <c r="I13" s="195"/>
      <c r="J13" s="196"/>
      <c r="K13" s="196"/>
      <c r="L13" s="194"/>
      <c r="M13" s="196"/>
      <c r="N13" s="196"/>
      <c r="O13" s="214"/>
      <c r="P13" s="214"/>
      <c r="Q13" s="214"/>
      <c r="R13" s="231"/>
      <c r="S13" s="231"/>
    </row>
    <row r="14" spans="1:19" ht="150.35" x14ac:dyDescent="0.5">
      <c r="A14" s="106"/>
      <c r="B14" s="248"/>
      <c r="C14" s="249"/>
      <c r="D14" s="250"/>
      <c r="E14" s="288"/>
      <c r="F14" s="8"/>
      <c r="G14" s="58" t="s">
        <v>1408</v>
      </c>
      <c r="H14" s="325">
        <v>44511</v>
      </c>
      <c r="I14" s="324" t="s">
        <v>1267</v>
      </c>
      <c r="J14" s="326" t="s">
        <v>1409</v>
      </c>
      <c r="K14" s="200"/>
      <c r="L14" s="233">
        <v>44522</v>
      </c>
      <c r="M14" s="234" t="s">
        <v>1410</v>
      </c>
      <c r="N14" s="215" t="s">
        <v>1411</v>
      </c>
      <c r="O14" s="234" t="s">
        <v>1412</v>
      </c>
      <c r="P14" s="216"/>
      <c r="Q14" s="217"/>
      <c r="R14" s="234" t="s">
        <v>207</v>
      </c>
      <c r="S14" s="234"/>
    </row>
    <row r="15" spans="1:19" ht="41" x14ac:dyDescent="0.5">
      <c r="A15" s="106"/>
      <c r="B15" s="248"/>
      <c r="C15" s="249"/>
      <c r="D15" s="250"/>
      <c r="E15" s="288"/>
      <c r="F15" s="8"/>
      <c r="G15" s="58" t="s">
        <v>1413</v>
      </c>
      <c r="H15" s="328">
        <v>44511</v>
      </c>
      <c r="I15" s="327" t="s">
        <v>1267</v>
      </c>
      <c r="J15" s="329" t="s">
        <v>1414</v>
      </c>
      <c r="K15" s="200"/>
      <c r="L15" s="233">
        <v>44522</v>
      </c>
      <c r="M15" s="234" t="s">
        <v>1381</v>
      </c>
      <c r="N15" s="215"/>
      <c r="O15" s="234" t="s">
        <v>1415</v>
      </c>
      <c r="P15" s="216"/>
      <c r="Q15" s="217"/>
      <c r="R15" s="234"/>
      <c r="S15" s="234"/>
    </row>
    <row r="16" spans="1:19" ht="14.7" thickBot="1" x14ac:dyDescent="0.55000000000000004">
      <c r="A16" s="154">
        <f>Assessment_DataCollection!A555</f>
        <v>5.2</v>
      </c>
      <c r="B16" s="243" t="str">
        <f>Assessment_DataCollection!B555</f>
        <v>Parent Seminar</v>
      </c>
      <c r="C16" s="3"/>
      <c r="D16" s="3"/>
      <c r="E16" s="288"/>
      <c r="F16" s="8">
        <v>5.2</v>
      </c>
      <c r="G16" s="243" t="s">
        <v>1416</v>
      </c>
      <c r="H16" s="194"/>
      <c r="I16" s="195"/>
      <c r="J16" s="196"/>
      <c r="K16" s="196"/>
      <c r="L16" s="194"/>
      <c r="M16" s="196"/>
      <c r="N16" s="196"/>
      <c r="O16" s="214"/>
      <c r="P16" s="214"/>
      <c r="Q16" s="214"/>
      <c r="R16" s="231"/>
      <c r="S16" s="231"/>
    </row>
    <row r="17" spans="1:19" ht="29" thickBot="1" x14ac:dyDescent="0.55000000000000004">
      <c r="A17" s="154" t="str">
        <f>Assessment_DataCollection!A556</f>
        <v>5.2.1</v>
      </c>
      <c r="B17" s="243" t="str">
        <f>Assessment_DataCollection!B556</f>
        <v>5.2.1 States shall require the parent of a teen driver to complete a parent seminar prior to or at the start of the course</v>
      </c>
      <c r="C17" s="3" t="str">
        <f>Assessment_DataCollection!C556</f>
        <v>Planned</v>
      </c>
      <c r="D17" s="3" t="str">
        <f>Assessment_DataCollection!D556</f>
        <v>Planned</v>
      </c>
      <c r="E17" s="288"/>
      <c r="F17" s="8" t="s">
        <v>1417</v>
      </c>
      <c r="G17" s="243" t="s">
        <v>1418</v>
      </c>
      <c r="H17" s="194"/>
      <c r="I17" s="195"/>
      <c r="J17" s="196"/>
      <c r="K17" s="196"/>
      <c r="L17" s="194"/>
      <c r="M17" s="196"/>
      <c r="N17" s="196"/>
      <c r="O17" s="214"/>
      <c r="P17" s="214"/>
      <c r="Q17" s="214"/>
      <c r="R17" s="231"/>
      <c r="S17" s="231"/>
    </row>
    <row r="18" spans="1:19" ht="41" x14ac:dyDescent="0.5">
      <c r="A18" s="106"/>
      <c r="B18" s="248"/>
      <c r="C18" s="249"/>
      <c r="D18" s="250"/>
      <c r="E18" s="288"/>
      <c r="F18" s="8"/>
      <c r="G18" s="58" t="s">
        <v>1419</v>
      </c>
      <c r="H18" s="197">
        <v>44521</v>
      </c>
      <c r="I18" s="198" t="s">
        <v>786</v>
      </c>
      <c r="J18" s="199" t="s">
        <v>1420</v>
      </c>
      <c r="K18" s="200"/>
      <c r="L18" s="233">
        <v>44522</v>
      </c>
      <c r="M18" s="234" t="s">
        <v>1381</v>
      </c>
      <c r="N18" s="215"/>
      <c r="O18" s="347" t="s">
        <v>1421</v>
      </c>
      <c r="P18" s="216"/>
      <c r="Q18" s="217"/>
      <c r="R18" s="234"/>
      <c r="S18" s="234"/>
    </row>
    <row r="19" spans="1:19" ht="43" x14ac:dyDescent="0.5">
      <c r="A19" s="106"/>
      <c r="B19" s="248"/>
      <c r="C19" s="249"/>
      <c r="D19" s="250"/>
      <c r="E19" s="288"/>
      <c r="F19" s="8"/>
      <c r="G19" s="58" t="s">
        <v>1422</v>
      </c>
      <c r="H19" s="197"/>
      <c r="I19" s="198"/>
      <c r="J19" s="199"/>
      <c r="K19" s="200"/>
      <c r="L19" s="233">
        <v>44522</v>
      </c>
      <c r="M19" s="234" t="s">
        <v>1423</v>
      </c>
      <c r="N19" s="215" t="s">
        <v>213</v>
      </c>
      <c r="O19" s="346" t="s">
        <v>1424</v>
      </c>
      <c r="P19" s="216"/>
      <c r="Q19" s="217"/>
      <c r="R19" s="234"/>
      <c r="S19" s="234"/>
    </row>
    <row r="20" spans="1:19" ht="43.35" thickBot="1" x14ac:dyDescent="0.55000000000000004">
      <c r="A20" s="154" t="str">
        <f>Assessment_DataCollection!A559</f>
        <v>5.2.2</v>
      </c>
      <c r="B20" s="243" t="str">
        <f>Assessment_DataCollection!B559</f>
        <v>5.2.2 States should ensure that the parent seminar outlines the parent’s responsibility and opportunities to reduce his or her teen’ s risk, and should include, but not be limited to</v>
      </c>
      <c r="C20" s="3"/>
      <c r="D20" s="3"/>
      <c r="E20" s="288"/>
      <c r="F20" s="8" t="s">
        <v>1425</v>
      </c>
      <c r="G20" s="243" t="s">
        <v>1426</v>
      </c>
      <c r="H20" s="194"/>
      <c r="I20" s="195"/>
      <c r="J20" s="196"/>
      <c r="K20" s="196"/>
      <c r="L20" s="194"/>
      <c r="M20" s="196"/>
      <c r="N20" s="196"/>
      <c r="O20" s="214"/>
      <c r="P20" s="214"/>
      <c r="Q20" s="214"/>
      <c r="R20" s="231"/>
      <c r="S20" s="231"/>
    </row>
    <row r="21" spans="1:19" ht="82" x14ac:dyDescent="0.5">
      <c r="A21" s="106"/>
      <c r="B21" s="248"/>
      <c r="C21" s="249"/>
      <c r="D21" s="250"/>
      <c r="E21" s="288"/>
      <c r="F21" s="8"/>
      <c r="G21" s="58" t="s">
        <v>1427</v>
      </c>
      <c r="H21" s="197">
        <v>44518</v>
      </c>
      <c r="I21" s="198" t="s">
        <v>121</v>
      </c>
      <c r="J21" s="199"/>
      <c r="K21" s="200" t="s">
        <v>1369</v>
      </c>
      <c r="L21" s="233">
        <v>44522</v>
      </c>
      <c r="M21" s="234" t="s">
        <v>1428</v>
      </c>
      <c r="N21" s="215" t="s">
        <v>1429</v>
      </c>
      <c r="O21" s="234" t="s">
        <v>1424</v>
      </c>
      <c r="P21" s="216"/>
      <c r="Q21" s="217"/>
      <c r="R21" s="234" t="s">
        <v>207</v>
      </c>
      <c r="S21" s="234"/>
    </row>
    <row r="22" spans="1:19" ht="27.35" x14ac:dyDescent="0.5">
      <c r="A22" s="106" t="str">
        <f>Assessment_DataCollection!A561</f>
        <v>5.2.2.a</v>
      </c>
      <c r="B22" s="248" t="str">
        <f>Assessment_DataCollection!B561</f>
        <v>5.2.2 a. Modeling safe driving behavior</v>
      </c>
      <c r="C22" s="249" t="str">
        <f>Assessment_DataCollection!C561</f>
        <v>No</v>
      </c>
      <c r="D22" s="250" t="str">
        <f>Assessment_DataCollection!D561</f>
        <v>No</v>
      </c>
      <c r="E22" s="288"/>
      <c r="F22" s="8" t="s">
        <v>1430</v>
      </c>
      <c r="G22" s="58" t="str">
        <f>B22</f>
        <v>5.2.2 a. Modeling safe driving behavior</v>
      </c>
      <c r="H22" s="197"/>
      <c r="I22" s="198"/>
      <c r="J22" s="199"/>
      <c r="K22" s="200"/>
      <c r="L22" s="233"/>
      <c r="M22" s="234" t="s">
        <v>1431</v>
      </c>
      <c r="N22" s="215" t="s">
        <v>1432</v>
      </c>
      <c r="O22" s="234"/>
      <c r="P22" s="216"/>
      <c r="Q22" s="217"/>
      <c r="R22" s="234"/>
      <c r="S22" s="234"/>
    </row>
    <row r="23" spans="1:19" ht="27.35" x14ac:dyDescent="0.5">
      <c r="A23" s="106" t="str">
        <f>Assessment_DataCollection!A562</f>
        <v>5.2.2.b</v>
      </c>
      <c r="B23" s="248" t="str">
        <f>Assessment_DataCollection!B562</f>
        <v>5.2.2 b. Determining the readiness of the teen to begin the learning process</v>
      </c>
      <c r="C23" s="249" t="str">
        <f>Assessment_DataCollection!C562</f>
        <v>No</v>
      </c>
      <c r="D23" s="250" t="str">
        <f>Assessment_DataCollection!D562</f>
        <v>No</v>
      </c>
      <c r="E23" s="288"/>
      <c r="F23" s="8" t="s">
        <v>1433</v>
      </c>
      <c r="G23" s="58" t="str">
        <f t="shared" ref="G23:G27" si="0">B23</f>
        <v>5.2.2 b. Determining the readiness of the teen to begin the learning process</v>
      </c>
      <c r="H23" s="197"/>
      <c r="I23" s="198"/>
      <c r="J23" s="199"/>
      <c r="K23" s="200"/>
      <c r="L23" s="233"/>
      <c r="M23" s="334"/>
      <c r="N23" s="215" t="s">
        <v>1432</v>
      </c>
      <c r="O23" s="234"/>
      <c r="P23" s="216"/>
      <c r="Q23" s="217"/>
      <c r="R23" s="234"/>
      <c r="S23" s="234"/>
    </row>
    <row r="24" spans="1:19" x14ac:dyDescent="0.5">
      <c r="A24" s="106" t="str">
        <f>Assessment_DataCollection!A563</f>
        <v>5.2.2.c</v>
      </c>
      <c r="B24" s="248" t="str">
        <f>Assessment_DataCollection!B563</f>
        <v>5.2.2 c. Managing the novice driver’s overall learning-to-drive experience</v>
      </c>
      <c r="C24" s="249" t="str">
        <f>Assessment_DataCollection!C563</f>
        <v>No</v>
      </c>
      <c r="D24" s="250" t="str">
        <f>Assessment_DataCollection!D563</f>
        <v>No</v>
      </c>
      <c r="E24" s="288"/>
      <c r="F24" s="8" t="s">
        <v>1434</v>
      </c>
      <c r="G24" s="58" t="str">
        <f t="shared" si="0"/>
        <v>5.2.2 c. Managing the novice driver’s overall learning-to-drive experience</v>
      </c>
      <c r="H24" s="197"/>
      <c r="I24" s="198"/>
      <c r="J24" s="199"/>
      <c r="K24" s="200"/>
      <c r="L24" s="233"/>
      <c r="M24" s="234"/>
      <c r="N24" s="215" t="s">
        <v>1432</v>
      </c>
      <c r="O24" s="234"/>
      <c r="P24" s="216"/>
      <c r="Q24" s="217"/>
      <c r="R24" s="234"/>
      <c r="S24" s="234"/>
    </row>
    <row r="25" spans="1:19" x14ac:dyDescent="0.5">
      <c r="A25" s="106" t="str">
        <f>Assessment_DataCollection!A564</f>
        <v>5.2.2.d</v>
      </c>
      <c r="B25" s="248" t="str">
        <f>Assessment_DataCollection!B564</f>
        <v>5.2.2 d. Conducting effective supervised practice driving</v>
      </c>
      <c r="C25" s="249" t="str">
        <f>Assessment_DataCollection!C564</f>
        <v>No</v>
      </c>
      <c r="D25" s="250" t="str">
        <f>Assessment_DataCollection!D564</f>
        <v>No</v>
      </c>
      <c r="E25" s="288"/>
      <c r="F25" s="8" t="s">
        <v>1435</v>
      </c>
      <c r="G25" s="58" t="str">
        <f t="shared" si="0"/>
        <v>5.2.2 d. Conducting effective supervised practice driving</v>
      </c>
      <c r="H25" s="197"/>
      <c r="I25" s="198"/>
      <c r="J25" s="199"/>
      <c r="K25" s="200"/>
      <c r="L25" s="233"/>
      <c r="M25" s="234"/>
      <c r="N25" s="215" t="s">
        <v>1432</v>
      </c>
      <c r="O25" s="234"/>
      <c r="P25" s="216"/>
      <c r="Q25" s="217"/>
      <c r="R25" s="234"/>
      <c r="S25" s="234"/>
    </row>
    <row r="26" spans="1:19" ht="27.35" x14ac:dyDescent="0.5">
      <c r="A26" s="106" t="str">
        <f>Assessment_DataCollection!A565</f>
        <v>5.2.2.e</v>
      </c>
      <c r="B26" s="248" t="str">
        <f>Assessment_DataCollection!B565</f>
        <v>5.2.2 e. Determining the teen’s readiness to advance to the next licensing stage and assume broader driving privileges</v>
      </c>
      <c r="C26" s="249" t="str">
        <f>Assessment_DataCollection!C565</f>
        <v>No</v>
      </c>
      <c r="D26" s="250" t="str">
        <f>Assessment_DataCollection!D565</f>
        <v>No</v>
      </c>
      <c r="E26" s="288"/>
      <c r="F26" s="8" t="s">
        <v>1436</v>
      </c>
      <c r="G26" s="58" t="str">
        <f t="shared" si="0"/>
        <v>5.2.2 e. Determining the teen’s readiness to advance to the next licensing stage and assume broader driving privileges</v>
      </c>
      <c r="H26" s="197"/>
      <c r="I26" s="198"/>
      <c r="J26" s="199"/>
      <c r="K26" s="200"/>
      <c r="L26" s="233"/>
      <c r="M26" s="234"/>
      <c r="N26" s="215" t="s">
        <v>1432</v>
      </c>
      <c r="O26" s="234"/>
      <c r="P26" s="216"/>
      <c r="Q26" s="217"/>
      <c r="R26" s="234"/>
      <c r="S26" s="234"/>
    </row>
    <row r="27" spans="1:19" ht="68.349999999999994" x14ac:dyDescent="0.5">
      <c r="A27" s="106" t="str">
        <f>Assessment_DataCollection!A566</f>
        <v>5.2.2.f</v>
      </c>
      <c r="B27" s="248" t="str">
        <f>Assessment_DataCollection!B566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27" s="249" t="str">
        <f>Assessment_DataCollection!C566</f>
        <v>Yes</v>
      </c>
      <c r="D27" s="250" t="str">
        <f>Assessment_DataCollection!D566</f>
        <v>Yes</v>
      </c>
      <c r="E27" s="288"/>
      <c r="F27" s="8" t="s">
        <v>1437</v>
      </c>
      <c r="G27" s="58" t="str">
        <f t="shared" si="0"/>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H27" s="197"/>
      <c r="I27" s="198"/>
      <c r="J27" s="199"/>
      <c r="K27" s="200"/>
      <c r="L27" s="233"/>
      <c r="M27" s="234"/>
      <c r="N27" s="215" t="s">
        <v>1438</v>
      </c>
      <c r="O27" s="234"/>
      <c r="P27" s="216"/>
      <c r="Q27" s="217"/>
      <c r="R27" s="234"/>
      <c r="S27" s="234"/>
    </row>
    <row r="28" spans="1:19" ht="14.7" thickBot="1" x14ac:dyDescent="0.55000000000000004">
      <c r="A28" s="154">
        <f>Assessment_DataCollection!A567</f>
        <v>5.3</v>
      </c>
      <c r="B28" s="243" t="str">
        <f>Assessment_DataCollection!B567</f>
        <v>Parent Progress Reports</v>
      </c>
      <c r="C28" s="3"/>
      <c r="D28" s="3"/>
      <c r="E28" s="288"/>
      <c r="F28" s="8">
        <v>5.3</v>
      </c>
      <c r="G28" s="243" t="s">
        <v>1439</v>
      </c>
      <c r="H28" s="194"/>
      <c r="I28" s="195"/>
      <c r="J28" s="196"/>
      <c r="K28" s="196"/>
      <c r="L28" s="194"/>
      <c r="M28" s="196"/>
      <c r="N28" s="196"/>
      <c r="O28" s="214"/>
      <c r="P28" s="214"/>
      <c r="Q28" s="214"/>
      <c r="R28" s="231"/>
      <c r="S28" s="231"/>
    </row>
    <row r="29" spans="1:19" ht="57.7" thickBot="1" x14ac:dyDescent="0.55000000000000004">
      <c r="A29" s="154" t="str">
        <f>Assessment_DataCollection!A568</f>
        <v>5.3.1</v>
      </c>
      <c r="B29" s="243"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29" s="3" t="str">
        <f>Assessment_DataCollection!C568</f>
        <v>No</v>
      </c>
      <c r="D29" s="3" t="str">
        <f>Assessment_DataCollection!D568</f>
        <v>No</v>
      </c>
      <c r="E29" s="288"/>
      <c r="F29" s="8" t="s">
        <v>1440</v>
      </c>
      <c r="G29" s="243" t="s">
        <v>1441</v>
      </c>
      <c r="H29" s="194"/>
      <c r="I29" s="195"/>
      <c r="J29" s="196"/>
      <c r="K29" s="196"/>
      <c r="L29" s="194"/>
      <c r="M29" s="196"/>
      <c r="N29" s="196"/>
      <c r="O29" s="214"/>
      <c r="P29" s="214"/>
      <c r="Q29" s="214"/>
      <c r="R29" s="231"/>
      <c r="S29" s="231"/>
    </row>
    <row r="30" spans="1:19" ht="69" x14ac:dyDescent="0.5">
      <c r="A30" s="106"/>
      <c r="B30" s="248"/>
      <c r="C30" s="249"/>
      <c r="D30" s="250"/>
      <c r="E30" s="288"/>
      <c r="F30" s="8"/>
      <c r="G30" s="58" t="s">
        <v>1442</v>
      </c>
      <c r="H30" s="325">
        <v>44511</v>
      </c>
      <c r="I30" s="324" t="s">
        <v>1267</v>
      </c>
      <c r="J30" s="326" t="s">
        <v>1443</v>
      </c>
      <c r="K30" s="200"/>
      <c r="L30" s="233">
        <v>44522</v>
      </c>
      <c r="M30" s="234" t="s">
        <v>1444</v>
      </c>
      <c r="N30" s="215"/>
      <c r="O30" s="234" t="s">
        <v>1445</v>
      </c>
      <c r="P30" s="216"/>
      <c r="Q30" s="217"/>
      <c r="R30" s="234" t="s">
        <v>207</v>
      </c>
      <c r="S30" s="234"/>
    </row>
    <row r="31" spans="1:19" ht="41" x14ac:dyDescent="0.5">
      <c r="A31" s="106"/>
      <c r="B31" s="248"/>
      <c r="C31" s="249"/>
      <c r="D31" s="250"/>
      <c r="E31" s="288"/>
      <c r="F31" s="8"/>
      <c r="G31" s="58" t="s">
        <v>1446</v>
      </c>
      <c r="H31" s="197">
        <v>44518</v>
      </c>
      <c r="I31" s="198" t="s">
        <v>1447</v>
      </c>
      <c r="J31" s="199" t="s">
        <v>1448</v>
      </c>
      <c r="K31" s="200"/>
      <c r="L31" s="233">
        <v>44522</v>
      </c>
      <c r="M31" s="234" t="s">
        <v>1381</v>
      </c>
      <c r="N31" s="215"/>
      <c r="O31" s="234"/>
      <c r="P31" s="216"/>
      <c r="Q31" s="217"/>
      <c r="R31" s="234"/>
      <c r="S31" s="234"/>
    </row>
    <row r="32" spans="1:19" ht="68.349999999999994" x14ac:dyDescent="0.5">
      <c r="A32" s="106"/>
      <c r="B32" s="248"/>
      <c r="C32" s="249"/>
      <c r="D32" s="250"/>
      <c r="E32" s="288"/>
      <c r="F32" s="8"/>
      <c r="G32" s="58" t="s">
        <v>1449</v>
      </c>
      <c r="H32" s="197">
        <v>44518</v>
      </c>
      <c r="I32" s="198" t="s">
        <v>121</v>
      </c>
      <c r="J32" s="199" t="s">
        <v>1450</v>
      </c>
      <c r="K32" s="200"/>
      <c r="L32" s="233">
        <v>44522</v>
      </c>
      <c r="M32" s="234" t="s">
        <v>1444</v>
      </c>
      <c r="N32" s="215"/>
      <c r="O32" s="234" t="s">
        <v>1451</v>
      </c>
      <c r="P32" s="216"/>
      <c r="Q32" s="217"/>
      <c r="R32" s="234" t="s">
        <v>207</v>
      </c>
      <c r="S32" s="234"/>
    </row>
    <row r="33" spans="1:19" ht="14.7" thickBot="1" x14ac:dyDescent="0.55000000000000004">
      <c r="A33" s="106"/>
      <c r="B33" s="243" t="s">
        <v>1452</v>
      </c>
      <c r="C33" s="3"/>
      <c r="D33" s="3"/>
      <c r="E33" s="288"/>
      <c r="F33" s="8">
        <v>5.4</v>
      </c>
      <c r="G33" s="243" t="s">
        <v>1452</v>
      </c>
      <c r="H33" s="194"/>
      <c r="I33" s="195"/>
      <c r="J33" s="196"/>
      <c r="K33" s="196"/>
      <c r="L33" s="194"/>
      <c r="M33" s="196"/>
      <c r="N33" s="196"/>
      <c r="O33" s="214"/>
      <c r="P33" s="214"/>
      <c r="Q33" s="214"/>
      <c r="R33" s="231"/>
      <c r="S33" s="231"/>
    </row>
    <row r="34" spans="1:19" ht="43.35" thickBot="1" x14ac:dyDescent="0.55000000000000004">
      <c r="A34" s="154" t="str">
        <f>Assessment_DataCollection!A573</f>
        <v>5.4.1</v>
      </c>
      <c r="B34" s="243" t="str">
        <f>Assessment_DataCollection!B573</f>
        <v>5.4.1 States shall provide parents with resources to supervise their teen’s learning-to-drive experience. The resources should include but are not limited to:</v>
      </c>
      <c r="C34" s="3"/>
      <c r="D34" s="3"/>
      <c r="E34" s="288"/>
      <c r="F34" s="8" t="s">
        <v>1453</v>
      </c>
      <c r="G34" s="243" t="s">
        <v>1454</v>
      </c>
      <c r="H34" s="194"/>
      <c r="I34" s="195"/>
      <c r="J34" s="196"/>
      <c r="K34" s="196"/>
      <c r="L34" s="194"/>
      <c r="M34" s="196"/>
      <c r="N34" s="196"/>
      <c r="O34" s="214"/>
      <c r="P34" s="214"/>
      <c r="Q34" s="214"/>
      <c r="R34" s="231"/>
      <c r="S34" s="231"/>
    </row>
    <row r="35" spans="1:19" ht="41" x14ac:dyDescent="0.5">
      <c r="A35" s="106"/>
      <c r="B35" s="248"/>
      <c r="C35" s="249"/>
      <c r="D35" s="250"/>
      <c r="E35" s="288"/>
      <c r="F35" s="8"/>
      <c r="G35" s="58" t="s">
        <v>1455</v>
      </c>
      <c r="H35" s="325">
        <v>44511</v>
      </c>
      <c r="I35" s="324" t="s">
        <v>1267</v>
      </c>
      <c r="J35" s="326" t="s">
        <v>1456</v>
      </c>
      <c r="K35" s="200"/>
      <c r="L35" s="233">
        <v>44522</v>
      </c>
      <c r="M35" s="234" t="s">
        <v>1457</v>
      </c>
      <c r="N35" s="215" t="s">
        <v>1458</v>
      </c>
      <c r="O35" s="234" t="s">
        <v>1459</v>
      </c>
      <c r="P35" s="216"/>
      <c r="Q35" s="217"/>
      <c r="R35" s="234" t="s">
        <v>186</v>
      </c>
      <c r="S35" s="234"/>
    </row>
    <row r="36" spans="1:19" ht="27.7" thickBot="1" x14ac:dyDescent="0.55000000000000004">
      <c r="A36" s="106" t="str">
        <f>Assessment_DataCollection!A575</f>
        <v>5.4.1.a</v>
      </c>
      <c r="B36" s="248" t="str">
        <f>Assessment_DataCollection!B575</f>
        <v>5.4.1 a. Rules, regulations and expectations of the State GDL and Driver Education requirements</v>
      </c>
      <c r="C36" s="249" t="str">
        <f>Assessment_DataCollection!C575</f>
        <v>Yes</v>
      </c>
      <c r="D36" s="250" t="str">
        <f>Assessment_DataCollection!D575</f>
        <v>Yes</v>
      </c>
      <c r="E36" s="288"/>
      <c r="F36" s="8" t="s">
        <v>1460</v>
      </c>
      <c r="G36" s="58"/>
      <c r="H36" s="197"/>
      <c r="I36" s="198"/>
      <c r="J36" s="199"/>
      <c r="K36" s="200"/>
      <c r="L36" s="233"/>
      <c r="M36" s="234"/>
      <c r="N36" s="215"/>
      <c r="O36" s="234"/>
      <c r="P36" s="216"/>
      <c r="Q36" s="217"/>
      <c r="R36" s="234"/>
      <c r="S36" s="234"/>
    </row>
    <row r="37" spans="1:19" ht="14.7" thickBot="1" x14ac:dyDescent="0.55000000000000004">
      <c r="A37" s="106" t="str">
        <f>Assessment_DataCollection!A576</f>
        <v>5.4.1.b</v>
      </c>
      <c r="B37" s="248" t="str">
        <f>Assessment_DataCollection!B576</f>
        <v>5.4.1 b. A list of State approved driver education schools</v>
      </c>
      <c r="C37" s="249" t="str">
        <f>Assessment_DataCollection!C576</f>
        <v>Yes</v>
      </c>
      <c r="D37" s="250" t="str">
        <f>Assessment_DataCollection!D576</f>
        <v>Yes</v>
      </c>
      <c r="E37" s="288"/>
      <c r="F37" s="8" t="s">
        <v>1461</v>
      </c>
      <c r="G37" s="58"/>
      <c r="H37" s="197"/>
      <c r="I37" s="198"/>
      <c r="J37" s="199"/>
      <c r="K37" s="200"/>
      <c r="L37" s="233"/>
      <c r="M37" s="234"/>
      <c r="N37" s="215"/>
      <c r="O37" s="234"/>
      <c r="P37" s="216"/>
      <c r="Q37" s="217"/>
      <c r="R37" s="234"/>
      <c r="S37" s="234"/>
    </row>
    <row r="38" spans="1:19" ht="14.7" thickBot="1" x14ac:dyDescent="0.55000000000000004">
      <c r="A38" s="106" t="str">
        <f>Assessment_DataCollection!A577</f>
        <v>5.4.1.c</v>
      </c>
      <c r="B38" s="248" t="str">
        <f>Assessment_DataCollection!B577</f>
        <v>5.4.1 c. Access to a “Parent-Teen Driving Agreement”</v>
      </c>
      <c r="C38" s="249" t="str">
        <f>Assessment_DataCollection!C577</f>
        <v>Yes</v>
      </c>
      <c r="D38" s="250" t="str">
        <f>Assessment_DataCollection!D577</f>
        <v>Yes</v>
      </c>
      <c r="E38" s="288"/>
      <c r="F38" s="8" t="s">
        <v>1462</v>
      </c>
      <c r="G38" s="58"/>
      <c r="H38" s="197"/>
      <c r="I38" s="198"/>
      <c r="J38" s="199"/>
      <c r="K38" s="200"/>
      <c r="L38" s="233"/>
      <c r="M38" s="234"/>
      <c r="N38" s="215"/>
      <c r="O38" s="234"/>
      <c r="P38" s="216"/>
      <c r="Q38" s="217"/>
      <c r="R38" s="234"/>
      <c r="S38" s="234"/>
    </row>
    <row r="39" spans="1:19" ht="27.7" thickBot="1" x14ac:dyDescent="0.55000000000000004">
      <c r="A39" s="106" t="str">
        <f>Assessment_DataCollection!A578</f>
        <v>5.4.1.d</v>
      </c>
      <c r="B39" s="248" t="str">
        <f>Assessment_DataCollection!B578</f>
        <v>5.4.1 d. Access to a tool for logging the required hours of supervised practice</v>
      </c>
      <c r="C39" s="249" t="str">
        <f>Assessment_DataCollection!C578</f>
        <v>Yes</v>
      </c>
      <c r="D39" s="250" t="str">
        <f>Assessment_DataCollection!D578</f>
        <v>Yes</v>
      </c>
      <c r="E39" s="288"/>
      <c r="F39" s="8" t="s">
        <v>1463</v>
      </c>
      <c r="G39" s="58"/>
      <c r="H39" s="197"/>
      <c r="I39" s="198"/>
      <c r="J39" s="199"/>
      <c r="K39" s="200"/>
      <c r="L39" s="233"/>
      <c r="M39" s="234"/>
      <c r="N39" s="215"/>
      <c r="O39" s="234"/>
      <c r="P39" s="216"/>
      <c r="Q39" s="217"/>
      <c r="R39" s="234"/>
      <c r="S39" s="234"/>
    </row>
    <row r="40" spans="1:19" ht="14.7" thickBot="1" x14ac:dyDescent="0.55000000000000004">
      <c r="A40" s="106"/>
      <c r="B40" s="248"/>
      <c r="C40" s="249"/>
      <c r="D40" s="250"/>
      <c r="E40" s="288"/>
      <c r="F40" s="269"/>
      <c r="G40" s="270"/>
      <c r="H40" s="271"/>
      <c r="I40" s="272"/>
      <c r="J40" s="273"/>
      <c r="K40" s="274"/>
      <c r="L40" s="275"/>
      <c r="M40" s="276"/>
      <c r="N40" s="277"/>
      <c r="O40" s="276"/>
      <c r="P40" s="278"/>
      <c r="Q40" s="279"/>
      <c r="R40" s="276"/>
      <c r="S40" s="276"/>
    </row>
  </sheetData>
  <conditionalFormatting sqref="C1">
    <cfRule type="containsText" dxfId="206" priority="118" operator="containsText" text="n/a">
      <formula>NOT(ISERROR(SEARCH("n/a",C1)))</formula>
    </cfRule>
    <cfRule type="containsText" dxfId="205" priority="119" operator="containsText" text="no">
      <formula>NOT(ISERROR(SEARCH("no",C1)))</formula>
    </cfRule>
  </conditionalFormatting>
  <conditionalFormatting sqref="D1">
    <cfRule type="containsText" dxfId="204" priority="124" operator="containsText" text="n/a">
      <formula>NOT(ISERROR(SEARCH("n/a",D1)))</formula>
    </cfRule>
    <cfRule type="containsText" dxfId="203" priority="125" operator="containsText" text="no">
      <formula>NOT(ISERROR(SEARCH("no",D1)))</formula>
    </cfRule>
  </conditionalFormatting>
  <conditionalFormatting sqref="C1:D1 C41:D1048576">
    <cfRule type="containsText" dxfId="202" priority="116" operator="containsText" text="n/a">
      <formula>NOT(ISERROR(SEARCH("n/a",C1)))</formula>
    </cfRule>
    <cfRule type="containsText" dxfId="201" priority="117" operator="containsText" text="no">
      <formula>NOT(ISERROR(SEARCH("no",C1)))</formula>
    </cfRule>
  </conditionalFormatting>
  <conditionalFormatting sqref="C1:C2 C41:C1048576">
    <cfRule type="containsText" dxfId="200" priority="99" operator="containsText" text="No">
      <formula>NOT(ISERROR(SEARCH("No",C1)))</formula>
    </cfRule>
  </conditionalFormatting>
  <conditionalFormatting sqref="C1:D2 C41:D1048576">
    <cfRule type="cellIs" dxfId="199" priority="96" operator="equal">
      <formula>"Planned"</formula>
    </cfRule>
    <cfRule type="containsText" dxfId="198" priority="97" operator="containsText" text="NA">
      <formula>NOT(ISERROR(SEARCH("NA",C1)))</formula>
    </cfRule>
    <cfRule type="containsText" dxfId="197" priority="98" operator="containsText" text="No">
      <formula>NOT(ISERROR(SEARCH("No",C1)))</formula>
    </cfRule>
  </conditionalFormatting>
  <conditionalFormatting sqref="K1">
    <cfRule type="containsText" dxfId="196" priority="94" operator="containsText" text="n/a">
      <formula>NOT(ISERROR(SEARCH("n/a",K1)))</formula>
    </cfRule>
    <cfRule type="containsText" dxfId="195" priority="95" operator="containsText" text="no">
      <formula>NOT(ISERROR(SEARCH("no",K1)))</formula>
    </cfRule>
  </conditionalFormatting>
  <conditionalFormatting sqref="P1">
    <cfRule type="containsText" dxfId="194" priority="92" operator="containsText" text="n/a">
      <formula>NOT(ISERROR(SEARCH("n/a",P1)))</formula>
    </cfRule>
    <cfRule type="containsText" dxfId="193" priority="93" operator="containsText" text="no">
      <formula>NOT(ISERROR(SEARCH("no",P1)))</formula>
    </cfRule>
  </conditionalFormatting>
  <conditionalFormatting sqref="C4:D4">
    <cfRule type="containsText" dxfId="192" priority="90" operator="containsText" text="n/a">
      <formula>NOT(ISERROR(SEARCH("n/a",C4)))</formula>
    </cfRule>
    <cfRule type="containsText" dxfId="191" priority="91" operator="containsText" text="no">
      <formula>NOT(ISERROR(SEARCH("no",C4)))</formula>
    </cfRule>
  </conditionalFormatting>
  <conditionalFormatting sqref="C4:D4">
    <cfRule type="cellIs" dxfId="190" priority="89" operator="equal">
      <formula>"Planned"</formula>
    </cfRule>
  </conditionalFormatting>
  <conditionalFormatting sqref="C4:D4">
    <cfRule type="containsText" dxfId="189" priority="87" operator="containsText" text="n/a">
      <formula>NOT(ISERROR(SEARCH("n/a",C4)))</formula>
    </cfRule>
    <cfRule type="containsText" dxfId="188" priority="88" operator="containsText" text="no">
      <formula>NOT(ISERROR(SEARCH("no",C4)))</formula>
    </cfRule>
  </conditionalFormatting>
  <conditionalFormatting sqref="C4:D4">
    <cfRule type="containsText" dxfId="187" priority="85" operator="containsText" text="n/a">
      <formula>NOT(ISERROR(SEARCH("n/a",C4)))</formula>
    </cfRule>
    <cfRule type="containsText" dxfId="186" priority="86" operator="containsText" text="no">
      <formula>NOT(ISERROR(SEARCH("no",C4)))</formula>
    </cfRule>
  </conditionalFormatting>
  <conditionalFormatting sqref="C3:D3">
    <cfRule type="containsText" dxfId="185" priority="83" operator="containsText" text="n/a">
      <formula>NOT(ISERROR(SEARCH("n/a",C3)))</formula>
    </cfRule>
    <cfRule type="containsText" dxfId="184" priority="84" operator="containsText" text="no">
      <formula>NOT(ISERROR(SEARCH("no",C3)))</formula>
    </cfRule>
  </conditionalFormatting>
  <conditionalFormatting sqref="C3:D3">
    <cfRule type="cellIs" dxfId="183" priority="82" operator="equal">
      <formula>"Planned"</formula>
    </cfRule>
  </conditionalFormatting>
  <conditionalFormatting sqref="C3:D3">
    <cfRule type="containsText" dxfId="182" priority="80" operator="containsText" text="n/a">
      <formula>NOT(ISERROR(SEARCH("n/a",C3)))</formula>
    </cfRule>
    <cfRule type="containsText" dxfId="181" priority="81" operator="containsText" text="no">
      <formula>NOT(ISERROR(SEARCH("no",C3)))</formula>
    </cfRule>
  </conditionalFormatting>
  <conditionalFormatting sqref="C3:D3">
    <cfRule type="containsText" dxfId="180" priority="78" operator="containsText" text="n/a">
      <formula>NOT(ISERROR(SEARCH("n/a",C3)))</formula>
    </cfRule>
    <cfRule type="containsText" dxfId="179" priority="79" operator="containsText" text="no">
      <formula>NOT(ISERROR(SEARCH("no",C3)))</formula>
    </cfRule>
  </conditionalFormatting>
  <conditionalFormatting sqref="C13:D13">
    <cfRule type="containsText" dxfId="178" priority="76" operator="containsText" text="n/a">
      <formula>NOT(ISERROR(SEARCH("n/a",C13)))</formula>
    </cfRule>
    <cfRule type="containsText" dxfId="177" priority="77" operator="containsText" text="no">
      <formula>NOT(ISERROR(SEARCH("no",C13)))</formula>
    </cfRule>
  </conditionalFormatting>
  <conditionalFormatting sqref="C13:D13">
    <cfRule type="cellIs" dxfId="176" priority="75" operator="equal">
      <formula>"Planned"</formula>
    </cfRule>
  </conditionalFormatting>
  <conditionalFormatting sqref="C13:D13">
    <cfRule type="containsText" dxfId="175" priority="73" operator="containsText" text="n/a">
      <formula>NOT(ISERROR(SEARCH("n/a",C13)))</formula>
    </cfRule>
    <cfRule type="containsText" dxfId="174" priority="74" operator="containsText" text="no">
      <formula>NOT(ISERROR(SEARCH("no",C13)))</formula>
    </cfRule>
  </conditionalFormatting>
  <conditionalFormatting sqref="C13:D13">
    <cfRule type="containsText" dxfId="173" priority="71" operator="containsText" text="n/a">
      <formula>NOT(ISERROR(SEARCH("n/a",C13)))</formula>
    </cfRule>
    <cfRule type="containsText" dxfId="172" priority="72" operator="containsText" text="no">
      <formula>NOT(ISERROR(SEARCH("no",C13)))</formula>
    </cfRule>
  </conditionalFormatting>
  <conditionalFormatting sqref="C16:D16">
    <cfRule type="containsText" dxfId="171" priority="69" operator="containsText" text="n/a">
      <formula>NOT(ISERROR(SEARCH("n/a",C16)))</formula>
    </cfRule>
    <cfRule type="containsText" dxfId="170" priority="70" operator="containsText" text="no">
      <formula>NOT(ISERROR(SEARCH("no",C16)))</formula>
    </cfRule>
  </conditionalFormatting>
  <conditionalFormatting sqref="C16:D16">
    <cfRule type="cellIs" dxfId="169" priority="68" operator="equal">
      <formula>"Planned"</formula>
    </cfRule>
  </conditionalFormatting>
  <conditionalFormatting sqref="C16:D16">
    <cfRule type="containsText" dxfId="168" priority="66" operator="containsText" text="n/a">
      <formula>NOT(ISERROR(SEARCH("n/a",C16)))</formula>
    </cfRule>
    <cfRule type="containsText" dxfId="167" priority="67" operator="containsText" text="no">
      <formula>NOT(ISERROR(SEARCH("no",C16)))</formula>
    </cfRule>
  </conditionalFormatting>
  <conditionalFormatting sqref="C16:D16">
    <cfRule type="containsText" dxfId="166" priority="64" operator="containsText" text="n/a">
      <formula>NOT(ISERROR(SEARCH("n/a",C16)))</formula>
    </cfRule>
    <cfRule type="containsText" dxfId="165" priority="65" operator="containsText" text="no">
      <formula>NOT(ISERROR(SEARCH("no",C16)))</formula>
    </cfRule>
  </conditionalFormatting>
  <conditionalFormatting sqref="C17:D17">
    <cfRule type="containsText" dxfId="164" priority="62" operator="containsText" text="n/a">
      <formula>NOT(ISERROR(SEARCH("n/a",C17)))</formula>
    </cfRule>
    <cfRule type="containsText" dxfId="163" priority="63" operator="containsText" text="no">
      <formula>NOT(ISERROR(SEARCH("no",C17)))</formula>
    </cfRule>
  </conditionalFormatting>
  <conditionalFormatting sqref="C17:D17">
    <cfRule type="cellIs" dxfId="162" priority="61" operator="equal">
      <formula>"Planned"</formula>
    </cfRule>
  </conditionalFormatting>
  <conditionalFormatting sqref="C17:D17">
    <cfRule type="containsText" dxfId="161" priority="59" operator="containsText" text="n/a">
      <formula>NOT(ISERROR(SEARCH("n/a",C17)))</formula>
    </cfRule>
    <cfRule type="containsText" dxfId="160" priority="60" operator="containsText" text="no">
      <formula>NOT(ISERROR(SEARCH("no",C17)))</formula>
    </cfRule>
  </conditionalFormatting>
  <conditionalFormatting sqref="C17:D17">
    <cfRule type="containsText" dxfId="159" priority="57" operator="containsText" text="n/a">
      <formula>NOT(ISERROR(SEARCH("n/a",C17)))</formula>
    </cfRule>
    <cfRule type="containsText" dxfId="158" priority="58" operator="containsText" text="no">
      <formula>NOT(ISERROR(SEARCH("no",C17)))</formula>
    </cfRule>
  </conditionalFormatting>
  <conditionalFormatting sqref="C20:D20">
    <cfRule type="containsText" dxfId="157" priority="55" operator="containsText" text="n/a">
      <formula>NOT(ISERROR(SEARCH("n/a",C20)))</formula>
    </cfRule>
    <cfRule type="containsText" dxfId="156" priority="56" operator="containsText" text="no">
      <formula>NOT(ISERROR(SEARCH("no",C20)))</formula>
    </cfRule>
  </conditionalFormatting>
  <conditionalFormatting sqref="C20:D20">
    <cfRule type="cellIs" dxfId="155" priority="54" operator="equal">
      <formula>"Planned"</formula>
    </cfRule>
  </conditionalFormatting>
  <conditionalFormatting sqref="C20:D20">
    <cfRule type="containsText" dxfId="154" priority="52" operator="containsText" text="n/a">
      <formula>NOT(ISERROR(SEARCH("n/a",C20)))</formula>
    </cfRule>
    <cfRule type="containsText" dxfId="153" priority="53" operator="containsText" text="no">
      <formula>NOT(ISERROR(SEARCH("no",C20)))</formula>
    </cfRule>
  </conditionalFormatting>
  <conditionalFormatting sqref="C20:D20">
    <cfRule type="containsText" dxfId="152" priority="50" operator="containsText" text="n/a">
      <formula>NOT(ISERROR(SEARCH("n/a",C20)))</formula>
    </cfRule>
    <cfRule type="containsText" dxfId="151" priority="51" operator="containsText" text="no">
      <formula>NOT(ISERROR(SEARCH("no",C20)))</formula>
    </cfRule>
  </conditionalFormatting>
  <conditionalFormatting sqref="C28:D28">
    <cfRule type="containsText" dxfId="150" priority="48" operator="containsText" text="n/a">
      <formula>NOT(ISERROR(SEARCH("n/a",C28)))</formula>
    </cfRule>
    <cfRule type="containsText" dxfId="149" priority="49" operator="containsText" text="no">
      <formula>NOT(ISERROR(SEARCH("no",C28)))</formula>
    </cfRule>
  </conditionalFormatting>
  <conditionalFormatting sqref="C28:D28">
    <cfRule type="cellIs" dxfId="148" priority="47" operator="equal">
      <formula>"Planned"</formula>
    </cfRule>
  </conditionalFormatting>
  <conditionalFormatting sqref="C28:D28">
    <cfRule type="containsText" dxfId="147" priority="45" operator="containsText" text="n/a">
      <formula>NOT(ISERROR(SEARCH("n/a",C28)))</formula>
    </cfRule>
    <cfRule type="containsText" dxfId="146" priority="46" operator="containsText" text="no">
      <formula>NOT(ISERROR(SEARCH("no",C28)))</formula>
    </cfRule>
  </conditionalFormatting>
  <conditionalFormatting sqref="C28:D28">
    <cfRule type="containsText" dxfId="145" priority="43" operator="containsText" text="n/a">
      <formula>NOT(ISERROR(SEARCH("n/a",C28)))</formula>
    </cfRule>
    <cfRule type="containsText" dxfId="144" priority="44" operator="containsText" text="no">
      <formula>NOT(ISERROR(SEARCH("no",C28)))</formula>
    </cfRule>
  </conditionalFormatting>
  <conditionalFormatting sqref="C29:D29">
    <cfRule type="containsText" dxfId="143" priority="41" operator="containsText" text="n/a">
      <formula>NOT(ISERROR(SEARCH("n/a",C29)))</formula>
    </cfRule>
    <cfRule type="containsText" dxfId="142" priority="42" operator="containsText" text="no">
      <formula>NOT(ISERROR(SEARCH("no",C29)))</formula>
    </cfRule>
  </conditionalFormatting>
  <conditionalFormatting sqref="C29:D29">
    <cfRule type="cellIs" dxfId="141" priority="40" operator="equal">
      <formula>"Planned"</formula>
    </cfRule>
  </conditionalFormatting>
  <conditionalFormatting sqref="C29:D29">
    <cfRule type="containsText" dxfId="140" priority="38" operator="containsText" text="n/a">
      <formula>NOT(ISERROR(SEARCH("n/a",C29)))</formula>
    </cfRule>
    <cfRule type="containsText" dxfId="139" priority="39" operator="containsText" text="no">
      <formula>NOT(ISERROR(SEARCH("no",C29)))</formula>
    </cfRule>
  </conditionalFormatting>
  <conditionalFormatting sqref="C29:D29">
    <cfRule type="containsText" dxfId="138" priority="36" operator="containsText" text="n/a">
      <formula>NOT(ISERROR(SEARCH("n/a",C29)))</formula>
    </cfRule>
    <cfRule type="containsText" dxfId="137" priority="37" operator="containsText" text="no">
      <formula>NOT(ISERROR(SEARCH("no",C29)))</formula>
    </cfRule>
  </conditionalFormatting>
  <conditionalFormatting sqref="C33:D33">
    <cfRule type="containsText" dxfId="136" priority="34" operator="containsText" text="n/a">
      <formula>NOT(ISERROR(SEARCH("n/a",C33)))</formula>
    </cfRule>
    <cfRule type="containsText" dxfId="135" priority="35" operator="containsText" text="no">
      <formula>NOT(ISERROR(SEARCH("no",C33)))</formula>
    </cfRule>
  </conditionalFormatting>
  <conditionalFormatting sqref="C33:D33">
    <cfRule type="cellIs" dxfId="134" priority="33" operator="equal">
      <formula>"Planned"</formula>
    </cfRule>
  </conditionalFormatting>
  <conditionalFormatting sqref="C33:D33">
    <cfRule type="containsText" dxfId="133" priority="31" operator="containsText" text="n/a">
      <formula>NOT(ISERROR(SEARCH("n/a",C33)))</formula>
    </cfRule>
    <cfRule type="containsText" dxfId="132" priority="32" operator="containsText" text="no">
      <formula>NOT(ISERROR(SEARCH("no",C33)))</formula>
    </cfRule>
  </conditionalFormatting>
  <conditionalFormatting sqref="C33:D33">
    <cfRule type="containsText" dxfId="131" priority="29" operator="containsText" text="n/a">
      <formula>NOT(ISERROR(SEARCH("n/a",C33)))</formula>
    </cfRule>
    <cfRule type="containsText" dxfId="130" priority="30" operator="containsText" text="no">
      <formula>NOT(ISERROR(SEARCH("no",C33)))</formula>
    </cfRule>
  </conditionalFormatting>
  <conditionalFormatting sqref="C34:D34">
    <cfRule type="containsText" dxfId="129" priority="27" operator="containsText" text="n/a">
      <formula>NOT(ISERROR(SEARCH("n/a",C34)))</formula>
    </cfRule>
    <cfRule type="containsText" dxfId="128" priority="28" operator="containsText" text="no">
      <formula>NOT(ISERROR(SEARCH("no",C34)))</formula>
    </cfRule>
  </conditionalFormatting>
  <conditionalFormatting sqref="C34:D34">
    <cfRule type="cellIs" dxfId="127" priority="26" operator="equal">
      <formula>"Planned"</formula>
    </cfRule>
  </conditionalFormatting>
  <conditionalFormatting sqref="C34:D34">
    <cfRule type="containsText" dxfId="126" priority="24" operator="containsText" text="n/a">
      <formula>NOT(ISERROR(SEARCH("n/a",C34)))</formula>
    </cfRule>
    <cfRule type="containsText" dxfId="125" priority="25" operator="containsText" text="no">
      <formula>NOT(ISERROR(SEARCH("no",C34)))</formula>
    </cfRule>
  </conditionalFormatting>
  <conditionalFormatting sqref="C34:D34">
    <cfRule type="containsText" dxfId="124" priority="22" operator="containsText" text="n/a">
      <formula>NOT(ISERROR(SEARCH("n/a",C34)))</formula>
    </cfRule>
    <cfRule type="containsText" dxfId="123" priority="23" operator="containsText" text="no">
      <formula>NOT(ISERROR(SEARCH("no",C34)))</formula>
    </cfRule>
  </conditionalFormatting>
  <conditionalFormatting sqref="C5:D12">
    <cfRule type="containsText" dxfId="122" priority="20" operator="containsText" text="n/a">
      <formula>NOT(ISERROR(SEARCH("n/a",C5)))</formula>
    </cfRule>
    <cfRule type="containsText" dxfId="121" priority="21" operator="containsText" text="no">
      <formula>NOT(ISERROR(SEARCH("no",C5)))</formula>
    </cfRule>
  </conditionalFormatting>
  <conditionalFormatting sqref="C5:D12">
    <cfRule type="cellIs" dxfId="120" priority="19" operator="equal">
      <formula>"Planned"</formula>
    </cfRule>
  </conditionalFormatting>
  <conditionalFormatting sqref="C14:D15">
    <cfRule type="containsText" dxfId="119" priority="17" operator="containsText" text="n/a">
      <formula>NOT(ISERROR(SEARCH("n/a",C14)))</formula>
    </cfRule>
    <cfRule type="containsText" dxfId="118" priority="18" operator="containsText" text="no">
      <formula>NOT(ISERROR(SEARCH("no",C14)))</formula>
    </cfRule>
  </conditionalFormatting>
  <conditionalFormatting sqref="C14:D15">
    <cfRule type="cellIs" dxfId="117" priority="16" operator="equal">
      <formula>"Planned"</formula>
    </cfRule>
  </conditionalFormatting>
  <conditionalFormatting sqref="C18:D19">
    <cfRule type="containsText" dxfId="116" priority="14" operator="containsText" text="n/a">
      <formula>NOT(ISERROR(SEARCH("n/a",C18)))</formula>
    </cfRule>
    <cfRule type="containsText" dxfId="115" priority="15" operator="containsText" text="no">
      <formula>NOT(ISERROR(SEARCH("no",C18)))</formula>
    </cfRule>
  </conditionalFormatting>
  <conditionalFormatting sqref="C18:D19">
    <cfRule type="cellIs" dxfId="114" priority="13" operator="equal">
      <formula>"Planned"</formula>
    </cfRule>
  </conditionalFormatting>
  <conditionalFormatting sqref="C21:D21">
    <cfRule type="containsText" dxfId="113" priority="11" operator="containsText" text="n/a">
      <formula>NOT(ISERROR(SEARCH("n/a",C21)))</formula>
    </cfRule>
    <cfRule type="containsText" dxfId="112" priority="12" operator="containsText" text="no">
      <formula>NOT(ISERROR(SEARCH("no",C21)))</formula>
    </cfRule>
  </conditionalFormatting>
  <conditionalFormatting sqref="C21:D21">
    <cfRule type="cellIs" dxfId="111" priority="10" operator="equal">
      <formula>"Planned"</formula>
    </cfRule>
  </conditionalFormatting>
  <conditionalFormatting sqref="C22:D27">
    <cfRule type="containsText" dxfId="110" priority="8" operator="containsText" text="n/a">
      <formula>NOT(ISERROR(SEARCH("n/a",C22)))</formula>
    </cfRule>
    <cfRule type="containsText" dxfId="109" priority="9" operator="containsText" text="no">
      <formula>NOT(ISERROR(SEARCH("no",C22)))</formula>
    </cfRule>
  </conditionalFormatting>
  <conditionalFormatting sqref="C22:D27">
    <cfRule type="cellIs" dxfId="108" priority="7" operator="equal">
      <formula>"Planned"</formula>
    </cfRule>
  </conditionalFormatting>
  <conditionalFormatting sqref="C30:D32">
    <cfRule type="containsText" dxfId="107" priority="5" operator="containsText" text="n/a">
      <formula>NOT(ISERROR(SEARCH("n/a",C30)))</formula>
    </cfRule>
    <cfRule type="containsText" dxfId="106" priority="6" operator="containsText" text="no">
      <formula>NOT(ISERROR(SEARCH("no",C30)))</formula>
    </cfRule>
  </conditionalFormatting>
  <conditionalFormatting sqref="C30:D32">
    <cfRule type="cellIs" dxfId="105" priority="4" operator="equal">
      <formula>"Planned"</formula>
    </cfRule>
  </conditionalFormatting>
  <conditionalFormatting sqref="C35:D40">
    <cfRule type="containsText" dxfId="104" priority="2" operator="containsText" text="n/a">
      <formula>NOT(ISERROR(SEARCH("n/a",C35)))</formula>
    </cfRule>
    <cfRule type="containsText" dxfId="103" priority="3" operator="containsText" text="no">
      <formula>NOT(ISERROR(SEARCH("no",C35)))</formula>
    </cfRule>
  </conditionalFormatting>
  <conditionalFormatting sqref="C35:D40">
    <cfRule type="cellIs" dxfId="102" priority="1" operator="equal">
      <formula>"Planned"</formula>
    </cfRule>
  </conditionalFormatting>
  <hyperlinks>
    <hyperlink ref="C1" location="TOC!A1" display="Return to Table of Contents" xr:uid="{00000000-0004-0000-1E00-000000000000}"/>
    <hyperlink ref="G2" location="'S5'!C1" display=" Parent / Guardian Involvement" xr:uid="{00000000-0004-0000-1E00-000001000000}"/>
    <hyperlink ref="G3" location="S5S5.1!D2" display="Supervised Driving Practice" xr:uid="{00000000-0004-0000-1E00-000002000000}"/>
    <hyperlink ref="B3" location="S5S5.1!D2" display="S5S5.1!D2" xr:uid="{00000000-0004-0000-1E00-000003000000}"/>
    <hyperlink ref="B4" location="S5S5.1!D7" display="S5S5.1!D7" xr:uid="{00000000-0004-0000-1E00-000004000000}"/>
    <hyperlink ref="G4" location="S5S5.1!D7" display="5.1.1 States shall require the parent/ guardian of a novice driver to follow the requirements of the GDL program, including:" xr:uid="{00000000-0004-0000-1E00-000005000000}"/>
    <hyperlink ref="G13" location="S5S5.1!D9" display="5.1.2 States shall require the parent of a novice driver to supervise an extended intermediate license period that temporarily restricts driving unsupervised with teen passengers, during nighttime hours and other restrictions until the State’s GDL require" xr:uid="{00000000-0004-0000-1E00-000006000000}"/>
    <hyperlink ref="B13" location="S5S5.1!D9" display="S5S5.1!D9" xr:uid="{00000000-0004-0000-1E00-000007000000}"/>
    <hyperlink ref="G16" location="S5S5.2!D2" display="Parent Seminar" xr:uid="{00000000-0004-0000-1E00-000008000000}"/>
    <hyperlink ref="B16" location="S5S5.2!D2" display="S5S5.2!D2" xr:uid="{00000000-0004-0000-1E00-000009000000}"/>
    <hyperlink ref="G17" location="S5S5.2!D7" display="5.2.1 States shall require the parent of a teen driver to complete a parent seminar prior to or at the start of the course" xr:uid="{00000000-0004-0000-1E00-00000A000000}"/>
    <hyperlink ref="B17" location="S5S5.2!D7" display="S5S5.2!D7" xr:uid="{00000000-0004-0000-1E00-00000B000000}"/>
    <hyperlink ref="B20" location="S5S5.2!D9" display="S5S5.2!D9" xr:uid="{00000000-0004-0000-1E00-00000C000000}"/>
    <hyperlink ref="G20" location="S5S5.2!D9" display="5.2.2 States should ensure that the parent seminar outlines the parent’s responsibility and opportunities to reduce his or her teen’ s risk, and should include, but not be limited to" xr:uid="{00000000-0004-0000-1E00-00000D000000}"/>
    <hyperlink ref="G28" location="S5S5.3!D2" display="Parent Progress Reports" xr:uid="{00000000-0004-0000-1E00-00000E000000}"/>
    <hyperlink ref="B28" location="S5S5.3!D2" display="S5S5.3!D2" xr:uid="{00000000-0004-0000-1E00-00000F000000}"/>
    <hyperlink ref="B29" location="S5S5.3!D7" display="S5S5.3!D7" xr:uid="{00000000-0004-0000-1E00-000010000000}"/>
    <hyperlink ref="G29" location="S5S5.3!D7" display="5.3.1 States shall require the driver education provider to ensure parents are informed about their teen’s progress throughout the driver education course, and receive a post-course final assessment report that informs them of the progress and proficiency" xr:uid="{00000000-0004-0000-1E00-000011000000}"/>
    <hyperlink ref="G33" location="S5S5.4!D2" display="Parent Resources" xr:uid="{00000000-0004-0000-1E00-000012000000}"/>
    <hyperlink ref="B33" location="S5S5.4!D2" display="Parent Resources" xr:uid="{00000000-0004-0000-1E00-000013000000}"/>
    <hyperlink ref="G34" location="S5S5.4!D7" display="5.4.1 States shall provide parents with resources to supervise their teen’s learning-to-drive experience. The resources should include but are not limited to:" xr:uid="{00000000-0004-0000-1E00-000014000000}"/>
    <hyperlink ref="B34" location="S5S5.4!D7" display="S5S5.4!D7" xr:uid="{00000000-0004-0000-1E00-000015000000}"/>
    <hyperlink ref="K1" location="TOC!A1" display="Return to Table of Contents" xr:uid="{00000000-0004-0000-1E00-000016000000}"/>
    <hyperlink ref="H3:I3" location="S1G1.1!A1" display="1.1 Management, Leadership, and Administration" xr:uid="{00000000-0004-0000-1E00-000017000000}"/>
    <hyperlink ref="P1" location="TOC!A1" display="Return to Table of Contents" xr:uid="{00000000-0004-0000-1E00-00001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E00-000000000000}">
          <x14:formula1>
            <xm:f>Assessment_DataCollection!$V$2:$V$11</xm:f>
          </x14:formula1>
          <xm:sqref>S3</xm:sqref>
        </x14:dataValidation>
        <x14:dataValidation type="list" allowBlank="1" showInputMessage="1" showErrorMessage="1" xr:uid="{00000000-0002-0000-1E00-000001000000}">
          <x14:formula1>
            <xm:f>Assessment_DataCollection!$U$2:$U$5</xm:f>
          </x14:formula1>
          <xm:sqref>R3:R40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O50"/>
  <sheetViews>
    <sheetView topLeftCell="B29" zoomScale="86" zoomScaleNormal="86" workbookViewId="0">
      <selection activeCell="B16" sqref="B16:I16"/>
    </sheetView>
  </sheetViews>
  <sheetFormatPr defaultRowHeight="14.35" x14ac:dyDescent="0.5"/>
  <cols>
    <col min="1" max="1" width="0" hidden="1" customWidth="1"/>
    <col min="2" max="2" width="14.52734375" customWidth="1"/>
    <col min="3" max="3" width="4" customWidth="1"/>
    <col min="4" max="4" width="32.52734375" customWidth="1"/>
    <col min="5" max="11" width="9.52734375" customWidth="1"/>
    <col min="13" max="13" width="23.29296875" customWidth="1"/>
  </cols>
  <sheetData>
    <row r="1" spans="1:15" x14ac:dyDescent="0.5">
      <c r="A1" s="288"/>
      <c r="B1" s="24" t="str">
        <f>Assessment_DataCollection!A1</f>
        <v>SECTION</v>
      </c>
      <c r="C1" s="288"/>
      <c r="D1" s="55" t="str">
        <f>Assessment_DataCollection!B541</f>
        <v xml:space="preserve"> Parent / Guardian Involvement</v>
      </c>
      <c r="E1" s="288"/>
      <c r="F1" s="288"/>
      <c r="G1" s="288"/>
      <c r="H1" s="288"/>
      <c r="I1" s="288"/>
      <c r="J1" s="288"/>
      <c r="K1" s="288"/>
      <c r="L1" s="288"/>
      <c r="M1" s="97" t="s">
        <v>81</v>
      </c>
      <c r="N1" s="288"/>
      <c r="O1" s="288"/>
    </row>
    <row r="2" spans="1:15" x14ac:dyDescent="0.5">
      <c r="A2" s="288"/>
      <c r="B2" s="24" t="s">
        <v>493</v>
      </c>
      <c r="C2" s="36">
        <f>Assessment_DataCollection!A542</f>
        <v>5.0999999999999996</v>
      </c>
      <c r="D2" s="55" t="str">
        <f>Assessment_DataCollection!B542</f>
        <v>Supervised Driving Practice</v>
      </c>
      <c r="E2" s="288"/>
      <c r="F2" s="288"/>
      <c r="G2" s="288"/>
      <c r="H2" s="288"/>
      <c r="I2" s="288"/>
      <c r="J2" s="288"/>
      <c r="K2" s="288"/>
      <c r="L2" s="288"/>
      <c r="M2" s="288"/>
      <c r="N2" s="288"/>
      <c r="O2" s="288"/>
    </row>
    <row r="5" spans="1:15" x14ac:dyDescent="0.5">
      <c r="A5" s="288"/>
      <c r="B5" s="288" t="s">
        <v>15</v>
      </c>
      <c r="C5" s="288"/>
      <c r="D5" s="288"/>
      <c r="E5" s="288"/>
      <c r="F5" s="288"/>
      <c r="G5" s="288"/>
      <c r="H5" s="288"/>
      <c r="I5" s="288"/>
      <c r="J5" s="288"/>
      <c r="K5" s="288"/>
      <c r="L5" s="288"/>
      <c r="M5" s="288"/>
      <c r="N5" s="288"/>
      <c r="O5" s="288"/>
    </row>
    <row r="6" spans="1:15" ht="86.7" thickBot="1" x14ac:dyDescent="0.55000000000000004">
      <c r="A6" s="288"/>
      <c r="B6" s="26" t="s">
        <v>495</v>
      </c>
      <c r="C6" s="26"/>
      <c r="D6" s="26" t="s">
        <v>496</v>
      </c>
      <c r="E6" s="47" t="s">
        <v>497</v>
      </c>
      <c r="F6" s="47" t="s">
        <v>498</v>
      </c>
      <c r="G6" s="48" t="s">
        <v>499</v>
      </c>
      <c r="H6" s="47" t="s">
        <v>500</v>
      </c>
      <c r="I6" s="48" t="s">
        <v>501</v>
      </c>
      <c r="J6" s="24"/>
      <c r="K6" s="288"/>
      <c r="L6" s="288"/>
      <c r="M6" s="288"/>
      <c r="N6" s="288"/>
      <c r="O6" s="288"/>
    </row>
    <row r="7" spans="1:15" ht="57.7" thickTop="1" x14ac:dyDescent="0.5">
      <c r="A7" s="288"/>
      <c r="B7" s="14" t="s">
        <v>499</v>
      </c>
      <c r="C7" s="27" t="s">
        <v>502</v>
      </c>
      <c r="D7" s="74" t="str">
        <f>Assessment_DataCollection!B543</f>
        <v>5.1.1 States shall require the parent/ guardian of a novice driver to follow the requirements of the GDL program, including:</v>
      </c>
      <c r="E7" s="12"/>
      <c r="F7" s="12"/>
      <c r="G7" s="12"/>
      <c r="H7" s="12"/>
      <c r="I7" s="12"/>
      <c r="J7" s="288"/>
      <c r="K7" s="288"/>
      <c r="L7" s="288" t="s">
        <v>15</v>
      </c>
      <c r="M7" s="288" t="s">
        <v>15</v>
      </c>
      <c r="N7" s="288" t="s">
        <v>15</v>
      </c>
      <c r="O7" s="288" t="s">
        <v>15</v>
      </c>
    </row>
    <row r="8" spans="1:15" ht="11.2" hidden="1" customHeight="1" x14ac:dyDescent="0.5">
      <c r="A8" s="288"/>
      <c r="B8" s="15"/>
      <c r="C8" s="21" t="s">
        <v>15</v>
      </c>
      <c r="D8" s="49"/>
      <c r="E8" s="10" t="str">
        <f>IF($B7=E6,1,"")</f>
        <v/>
      </c>
      <c r="F8" s="10" t="str">
        <f>IF($B7=F6,1,"")</f>
        <v/>
      </c>
      <c r="G8" s="10">
        <f>IF($B7=G6,1,"")</f>
        <v>1</v>
      </c>
      <c r="H8" s="10" t="str">
        <f>IF($B7=H6,1,"")</f>
        <v/>
      </c>
      <c r="I8" s="10" t="str">
        <f>IF($B7=I6,1,"")</f>
        <v/>
      </c>
      <c r="J8" s="288"/>
      <c r="K8" s="288"/>
      <c r="L8" s="288" t="s">
        <v>503</v>
      </c>
      <c r="M8" s="288" t="s">
        <v>504</v>
      </c>
      <c r="N8" s="288" t="s">
        <v>15</v>
      </c>
      <c r="O8" s="288"/>
    </row>
    <row r="9" spans="1:15" ht="158" thickBot="1" x14ac:dyDescent="0.55000000000000004">
      <c r="A9" s="288"/>
      <c r="B9" s="16" t="s">
        <v>500</v>
      </c>
      <c r="C9" s="28" t="s">
        <v>502</v>
      </c>
      <c r="D9" s="73"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E9" s="11"/>
      <c r="F9" s="11"/>
      <c r="G9" s="11"/>
      <c r="H9" s="11"/>
      <c r="I9" s="11"/>
      <c r="J9" s="288"/>
      <c r="K9" s="288"/>
      <c r="L9" s="288"/>
      <c r="M9" s="288"/>
      <c r="N9" s="288"/>
      <c r="O9" s="288"/>
    </row>
    <row r="10" spans="1:15" ht="14.7" hidden="1" thickTop="1" x14ac:dyDescent="0.5">
      <c r="A10" s="288"/>
      <c r="B10" s="14"/>
      <c r="C10" s="14"/>
      <c r="D10" s="12"/>
      <c r="E10" s="12" t="str">
        <f>IF($B9=E6,1,"")</f>
        <v/>
      </c>
      <c r="F10" s="12" t="str">
        <f>IF($B9=F6,1,"")</f>
        <v/>
      </c>
      <c r="G10" s="12" t="str">
        <f>IF($B9=G6,1,"")</f>
        <v/>
      </c>
      <c r="H10" s="12">
        <f>IF($B9=H6,1,"")</f>
        <v>1</v>
      </c>
      <c r="I10" s="12" t="str">
        <f>IF($B9=I6,1,"")</f>
        <v/>
      </c>
      <c r="J10" s="288"/>
      <c r="K10" s="288"/>
      <c r="L10" s="288"/>
      <c r="M10" s="288"/>
      <c r="N10" s="288"/>
      <c r="O10" s="288"/>
    </row>
    <row r="11" spans="1:15" ht="14.7" thickTop="1" x14ac:dyDescent="0.5">
      <c r="A11" s="288"/>
      <c r="B11" s="288"/>
      <c r="C11" s="288"/>
      <c r="D11" s="18" t="s">
        <v>505</v>
      </c>
      <c r="E11" s="24">
        <f>SUM(E7:E10)</f>
        <v>0</v>
      </c>
      <c r="F11" s="24">
        <f>SUM(F7:F10)</f>
        <v>0</v>
      </c>
      <c r="G11" s="24">
        <f>SUM(G7:G10)</f>
        <v>1</v>
      </c>
      <c r="H11" s="24">
        <f>SUM(H7:H10)</f>
        <v>1</v>
      </c>
      <c r="I11" s="24">
        <f>SUM(I7:I10)</f>
        <v>0</v>
      </c>
      <c r="J11" s="288"/>
      <c r="K11" s="288"/>
      <c r="L11" s="288"/>
      <c r="M11" s="288"/>
      <c r="N11" s="288"/>
      <c r="O11" s="288"/>
    </row>
    <row r="13" spans="1:15" ht="14.7" thickBot="1" x14ac:dyDescent="0.55000000000000004">
      <c r="A13" s="288"/>
      <c r="B13" s="288"/>
      <c r="C13" s="288"/>
      <c r="D13" s="288"/>
      <c r="E13" s="288"/>
      <c r="F13" s="288"/>
      <c r="G13" s="288"/>
      <c r="H13" s="288"/>
      <c r="I13" s="288"/>
      <c r="J13" s="288"/>
      <c r="K13" s="288"/>
      <c r="L13" s="288"/>
      <c r="M13" s="288"/>
      <c r="N13" s="288"/>
      <c r="O13" s="288"/>
    </row>
    <row r="14" spans="1:15" ht="43.35" thickBot="1" x14ac:dyDescent="0.55000000000000004">
      <c r="A14" s="288"/>
      <c r="B14" s="289" t="s">
        <v>506</v>
      </c>
      <c r="C14" s="290"/>
      <c r="D14" s="290"/>
      <c r="E14" s="290"/>
      <c r="F14" s="290"/>
      <c r="G14" s="290"/>
      <c r="H14" s="290"/>
      <c r="I14" s="290"/>
      <c r="J14" s="175" t="s">
        <v>507</v>
      </c>
      <c r="K14" s="176" t="s">
        <v>508</v>
      </c>
      <c r="L14" s="288"/>
      <c r="M14" s="288"/>
      <c r="N14" s="288"/>
      <c r="O14" s="288"/>
    </row>
    <row r="15" spans="1:15" ht="43" customHeight="1" x14ac:dyDescent="0.5">
      <c r="A15" s="288">
        <f>J15</f>
        <v>1</v>
      </c>
      <c r="B15" s="368" t="s">
        <v>1464</v>
      </c>
      <c r="C15" s="369"/>
      <c r="D15" s="369"/>
      <c r="E15" s="369"/>
      <c r="F15" s="369"/>
      <c r="G15" s="369"/>
      <c r="H15" s="369"/>
      <c r="I15" s="370"/>
      <c r="J15" s="10">
        <v>1</v>
      </c>
      <c r="K15" s="10"/>
      <c r="L15" s="288"/>
      <c r="M15" s="288"/>
      <c r="N15" s="288"/>
      <c r="O15" s="288"/>
    </row>
    <row r="16" spans="1:15" x14ac:dyDescent="0.5">
      <c r="A16" s="288">
        <f t="shared" ref="A16:A24" si="0">J16</f>
        <v>0</v>
      </c>
      <c r="B16" s="371" t="s">
        <v>15</v>
      </c>
      <c r="C16" s="372"/>
      <c r="D16" s="372"/>
      <c r="E16" s="372"/>
      <c r="F16" s="372"/>
      <c r="G16" s="372"/>
      <c r="H16" s="372"/>
      <c r="I16" s="372"/>
      <c r="J16" s="10"/>
      <c r="K16" s="10"/>
      <c r="L16" s="288"/>
      <c r="M16" s="288"/>
      <c r="N16" s="288"/>
      <c r="O16" s="288"/>
    </row>
    <row r="17" spans="1:11" ht="60.75" customHeight="1" x14ac:dyDescent="0.5">
      <c r="A17" s="288">
        <f t="shared" si="0"/>
        <v>0</v>
      </c>
      <c r="B17" s="371" t="s">
        <v>15</v>
      </c>
      <c r="C17" s="372"/>
      <c r="D17" s="372"/>
      <c r="E17" s="372"/>
      <c r="F17" s="372"/>
      <c r="G17" s="372"/>
      <c r="H17" s="372"/>
      <c r="I17" s="372"/>
      <c r="J17" s="10"/>
      <c r="K17" s="10"/>
    </row>
    <row r="18" spans="1:11" x14ac:dyDescent="0.5">
      <c r="A18" s="288">
        <f t="shared" si="0"/>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ht="14.7" thickBot="1" x14ac:dyDescent="0.55000000000000004">
      <c r="A24" s="288">
        <f t="shared" si="0"/>
        <v>0</v>
      </c>
      <c r="B24" s="374"/>
      <c r="C24" s="375"/>
      <c r="D24" s="375"/>
      <c r="E24" s="375"/>
      <c r="F24" s="375"/>
      <c r="G24" s="375"/>
      <c r="H24" s="375"/>
      <c r="I24" s="375"/>
      <c r="J24" s="10"/>
      <c r="K24" s="10"/>
    </row>
    <row r="26" spans="1:11" ht="14.7" thickBot="1" x14ac:dyDescent="0.55000000000000004">
      <c r="A26" s="288"/>
      <c r="B26" s="288"/>
      <c r="C26" s="288"/>
      <c r="D26" s="288"/>
      <c r="E26" s="288"/>
      <c r="F26" s="288"/>
      <c r="G26" s="288"/>
      <c r="H26" s="288"/>
      <c r="I26" s="288"/>
      <c r="J26" s="288"/>
      <c r="K26" s="288"/>
    </row>
    <row r="27" spans="1:11" ht="43.35" thickBot="1" x14ac:dyDescent="0.55000000000000004">
      <c r="A27" s="288"/>
      <c r="B27" s="177" t="s">
        <v>510</v>
      </c>
      <c r="C27" s="290"/>
      <c r="D27" s="290"/>
      <c r="E27" s="290"/>
      <c r="F27" s="290"/>
      <c r="G27" s="290"/>
      <c r="H27" s="290"/>
      <c r="I27" s="290"/>
      <c r="J27" s="175" t="s">
        <v>507</v>
      </c>
      <c r="K27" s="176" t="s">
        <v>508</v>
      </c>
    </row>
    <row r="28" spans="1:11" ht="14.5" customHeight="1" x14ac:dyDescent="0.5">
      <c r="A28" s="288">
        <f>J28</f>
        <v>1</v>
      </c>
      <c r="B28" s="368" t="s">
        <v>2125</v>
      </c>
      <c r="C28" s="369"/>
      <c r="D28" s="369"/>
      <c r="E28" s="369"/>
      <c r="F28" s="369"/>
      <c r="G28" s="369"/>
      <c r="H28" s="369"/>
      <c r="I28" s="370"/>
      <c r="J28" s="10">
        <v>1</v>
      </c>
      <c r="K28" s="10"/>
    </row>
    <row r="29" spans="1:11" ht="33" customHeight="1" x14ac:dyDescent="0.5">
      <c r="A29" s="288">
        <f t="shared" ref="A29:A37" si="1">J29</f>
        <v>2</v>
      </c>
      <c r="B29" s="371" t="s">
        <v>2126</v>
      </c>
      <c r="C29" s="372"/>
      <c r="D29" s="372"/>
      <c r="E29" s="372"/>
      <c r="F29" s="372"/>
      <c r="G29" s="372"/>
      <c r="H29" s="372"/>
      <c r="I29" s="372"/>
      <c r="J29" s="10">
        <v>2</v>
      </c>
      <c r="K29" s="10"/>
    </row>
    <row r="30" spans="1:11" x14ac:dyDescent="0.5">
      <c r="A30" s="288">
        <f t="shared" si="1"/>
        <v>0</v>
      </c>
      <c r="B30" s="371" t="s">
        <v>2193</v>
      </c>
      <c r="C30" s="372"/>
      <c r="D30" s="372"/>
      <c r="E30" s="372"/>
      <c r="F30" s="372"/>
      <c r="G30" s="372"/>
      <c r="H30" s="372"/>
      <c r="I30" s="372"/>
      <c r="J30" s="10"/>
      <c r="K30" s="10"/>
    </row>
    <row r="31" spans="1:11" ht="32.5" customHeight="1" x14ac:dyDescent="0.5">
      <c r="A31" s="288">
        <f t="shared" si="1"/>
        <v>0</v>
      </c>
      <c r="B31" s="371" t="s">
        <v>2192</v>
      </c>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ht="14.7" thickBot="1" x14ac:dyDescent="0.55000000000000004">
      <c r="A37" s="288">
        <f t="shared" si="1"/>
        <v>0</v>
      </c>
      <c r="B37" s="374"/>
      <c r="C37" s="375"/>
      <c r="D37" s="375"/>
      <c r="E37" s="375"/>
      <c r="F37" s="375"/>
      <c r="G37" s="375"/>
      <c r="H37" s="375"/>
      <c r="I37" s="375"/>
      <c r="J37" s="10"/>
      <c r="K37" s="10"/>
    </row>
    <row r="39" spans="1:11" ht="14.7" thickBot="1" x14ac:dyDescent="0.55000000000000004">
      <c r="A39" s="288"/>
      <c r="B39" s="288"/>
      <c r="C39" s="288"/>
      <c r="D39" s="288"/>
      <c r="E39" s="288"/>
      <c r="F39" s="288"/>
      <c r="G39" s="288"/>
      <c r="H39" s="288"/>
      <c r="I39" s="288"/>
      <c r="J39" s="288"/>
      <c r="K39" s="288"/>
    </row>
    <row r="40" spans="1:11" ht="43.35" thickBot="1" x14ac:dyDescent="0.55000000000000004">
      <c r="A40" s="288"/>
      <c r="B40" s="177" t="s">
        <v>515</v>
      </c>
      <c r="C40" s="80"/>
      <c r="D40" s="80"/>
      <c r="E40" s="80"/>
      <c r="F40" s="80"/>
      <c r="G40" s="80"/>
      <c r="H40" s="80"/>
      <c r="I40" s="80"/>
      <c r="J40" s="78" t="s">
        <v>507</v>
      </c>
      <c r="K40" s="79" t="s">
        <v>508</v>
      </c>
    </row>
    <row r="41" spans="1:11" ht="14.5" customHeight="1" x14ac:dyDescent="0.5">
      <c r="A41" s="288">
        <f>J41</f>
        <v>0</v>
      </c>
      <c r="B41" s="368"/>
      <c r="C41" s="369"/>
      <c r="D41" s="369"/>
      <c r="E41" s="369"/>
      <c r="F41" s="369"/>
      <c r="G41" s="369"/>
      <c r="H41" s="369"/>
      <c r="I41" s="370"/>
      <c r="J41" s="10"/>
      <c r="K41" s="10"/>
    </row>
    <row r="42" spans="1:11" ht="29.25" customHeight="1" x14ac:dyDescent="0.5">
      <c r="A42" s="288">
        <f t="shared" ref="A42:A50" si="2">J42</f>
        <v>1</v>
      </c>
      <c r="B42" s="371" t="s">
        <v>1465</v>
      </c>
      <c r="C42" s="372"/>
      <c r="D42" s="372"/>
      <c r="E42" s="372"/>
      <c r="F42" s="372"/>
      <c r="G42" s="372"/>
      <c r="H42" s="372"/>
      <c r="I42" s="372"/>
      <c r="J42" s="10">
        <v>1</v>
      </c>
      <c r="K42" s="10"/>
    </row>
    <row r="43" spans="1:11" ht="33" customHeight="1" x14ac:dyDescent="0.5">
      <c r="A43" s="288">
        <f t="shared" si="2"/>
        <v>0</v>
      </c>
      <c r="B43" s="371"/>
      <c r="C43" s="372"/>
      <c r="D43" s="372"/>
      <c r="E43" s="372"/>
      <c r="F43" s="372"/>
      <c r="G43" s="372"/>
      <c r="H43" s="372"/>
      <c r="I43" s="372"/>
      <c r="J43" s="10"/>
      <c r="K43" s="10"/>
    </row>
    <row r="44" spans="1:11" ht="27" customHeight="1" x14ac:dyDescent="0.5">
      <c r="A44" s="288">
        <f t="shared" si="2"/>
        <v>0</v>
      </c>
      <c r="B44" s="371"/>
      <c r="C44" s="372"/>
      <c r="D44" s="372"/>
      <c r="E44" s="372"/>
      <c r="F44" s="372"/>
      <c r="G44" s="372"/>
      <c r="H44" s="372"/>
      <c r="I44" s="372"/>
      <c r="J44" s="10"/>
      <c r="K44" s="10"/>
    </row>
    <row r="45" spans="1:11" x14ac:dyDescent="0.5">
      <c r="A45" s="288">
        <f t="shared" si="2"/>
        <v>0</v>
      </c>
      <c r="B45" s="371"/>
      <c r="C45" s="372"/>
      <c r="D45" s="372"/>
      <c r="E45" s="372"/>
      <c r="F45" s="372"/>
      <c r="G45" s="372"/>
      <c r="H45" s="372"/>
      <c r="I45" s="372"/>
      <c r="J45" s="10"/>
      <c r="K45" s="10"/>
    </row>
    <row r="46" spans="1:11" ht="33.75" customHeight="1" x14ac:dyDescent="0.5">
      <c r="A46" s="288">
        <f t="shared" si="2"/>
        <v>2</v>
      </c>
      <c r="B46" s="371" t="s">
        <v>1466</v>
      </c>
      <c r="C46" s="372"/>
      <c r="D46" s="372"/>
      <c r="E46" s="372"/>
      <c r="F46" s="372"/>
      <c r="G46" s="372"/>
      <c r="H46" s="372"/>
      <c r="I46" s="372"/>
      <c r="J46" s="10">
        <v>2</v>
      </c>
      <c r="K46" s="10"/>
    </row>
    <row r="47" spans="1:11" ht="48.75" customHeight="1" x14ac:dyDescent="0.5">
      <c r="A47" s="288">
        <f t="shared" si="2"/>
        <v>3</v>
      </c>
      <c r="B47" s="371" t="s">
        <v>1467</v>
      </c>
      <c r="C47" s="372"/>
      <c r="D47" s="372"/>
      <c r="E47" s="372"/>
      <c r="F47" s="372"/>
      <c r="G47" s="372"/>
      <c r="H47" s="372"/>
      <c r="I47" s="372"/>
      <c r="J47" s="10">
        <v>3</v>
      </c>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ht="14.7" thickBot="1" x14ac:dyDescent="0.55000000000000004">
      <c r="A50" s="288">
        <f t="shared" si="2"/>
        <v>0</v>
      </c>
      <c r="B50" s="374"/>
      <c r="C50" s="375"/>
      <c r="D50" s="375"/>
      <c r="E50" s="375"/>
      <c r="F50" s="375"/>
      <c r="G50" s="375"/>
      <c r="H50" s="375"/>
      <c r="I50" s="375"/>
      <c r="J50" s="10"/>
      <c r="K50" s="10"/>
    </row>
  </sheetData>
  <mergeCells count="30">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1:I41"/>
    <mergeCell ref="B42:I42"/>
    <mergeCell ref="B43:I43"/>
    <mergeCell ref="B44:I44"/>
    <mergeCell ref="B45:I45"/>
    <mergeCell ref="B46:I46"/>
    <mergeCell ref="B47:I47"/>
    <mergeCell ref="B48:I48"/>
    <mergeCell ref="B49:I49"/>
    <mergeCell ref="B50:I50"/>
  </mergeCells>
  <conditionalFormatting sqref="E7 E9:I9">
    <cfRule type="expression" dxfId="101" priority="7" stopIfTrue="1">
      <formula>IF(SUM(E8:I8)=1,1,0)</formula>
    </cfRule>
  </conditionalFormatting>
  <conditionalFormatting sqref="F7">
    <cfRule type="expression" dxfId="100" priority="6" stopIfTrue="1">
      <formula>IF(SUM(F8:I8)=1,1,0)</formula>
    </cfRule>
  </conditionalFormatting>
  <conditionalFormatting sqref="G7">
    <cfRule type="expression" dxfId="99" priority="5" stopIfTrue="1">
      <formula>IF(SUM(G8:I8)=1,1,0)</formula>
    </cfRule>
  </conditionalFormatting>
  <conditionalFormatting sqref="H7">
    <cfRule type="expression" dxfId="98" priority="4" stopIfTrue="1">
      <formula>IF(SUM(H8:I8)=1,1,0)</formula>
    </cfRule>
  </conditionalFormatting>
  <conditionalFormatting sqref="I7">
    <cfRule type="expression" dxfId="97" priority="3" stopIfTrue="1">
      <formula>IF(I8=1,1,0)</formula>
    </cfRule>
  </conditionalFormatting>
  <conditionalFormatting sqref="M1">
    <cfRule type="containsText" dxfId="96" priority="1" operator="containsText" text="n/a">
      <formula>NOT(ISERROR(SEARCH("n/a",M1)))</formula>
    </cfRule>
    <cfRule type="containsText" dxfId="95"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1F00-000000000000}"/>
    <dataValidation type="list" allowBlank="1" showInputMessage="1" showErrorMessage="1" sqref="C10 B9:B10 B7" xr:uid="{00000000-0002-0000-1F00-000001000000}">
      <formula1>$E$6:$J$6</formula1>
    </dataValidation>
  </dataValidations>
  <hyperlinks>
    <hyperlink ref="M1" location="TOC!A1" display="Return to Table of Contents" xr:uid="{00000000-0004-0000-1F00-000000000000}"/>
    <hyperlink ref="D1" location="'S5'!G2" display="'S5'!G2" xr:uid="{00000000-0004-0000-1F00-000001000000}"/>
    <hyperlink ref="D2" location="'S5'!G3" display="'S5'!G3" xr:uid="{00000000-0004-0000-1F00-000002000000}"/>
    <hyperlink ref="D7" location="'S5'!G4" display="'S5'!G4" xr:uid="{00000000-0004-0000-1F00-000003000000}"/>
    <hyperlink ref="D9" location="'S5'!G13" display="'S5'!G13" xr:uid="{00000000-0004-0000-1F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2000000}">
          <x14:formula1>
            <xm:f>Assessment_DataCollection!$V$1:$V$13</xm:f>
          </x14:formula1>
          <xm:sqref>J28:K37 J41:K50 J15:K24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O50"/>
  <sheetViews>
    <sheetView topLeftCell="B32" zoomScale="80" zoomScaleNormal="80" workbookViewId="0">
      <selection activeCell="B32" sqref="B32:I32"/>
    </sheetView>
  </sheetViews>
  <sheetFormatPr defaultRowHeight="14.35" x14ac:dyDescent="0.5"/>
  <cols>
    <col min="1" max="1" width="0" hidden="1" customWidth="1"/>
    <col min="2" max="2" width="14.52734375" customWidth="1"/>
    <col min="3" max="3" width="4" customWidth="1"/>
    <col min="4" max="4" width="32.52734375" customWidth="1"/>
    <col min="5" max="11" width="9.52734375" customWidth="1"/>
    <col min="13" max="13" width="23.29296875" customWidth="1"/>
  </cols>
  <sheetData>
    <row r="1" spans="1:15" x14ac:dyDescent="0.5">
      <c r="A1" s="288"/>
      <c r="B1" s="24" t="str">
        <f>Assessment_DataCollection!A1</f>
        <v>SECTION</v>
      </c>
      <c r="C1" s="288"/>
      <c r="D1" s="55" t="str">
        <f>Assessment_DataCollection!B541</f>
        <v xml:space="preserve"> Parent / Guardian Involvement</v>
      </c>
      <c r="E1" s="288"/>
      <c r="F1" s="288"/>
      <c r="G1" s="288"/>
      <c r="H1" s="288"/>
      <c r="I1" s="288"/>
      <c r="J1" s="288"/>
      <c r="K1" s="288"/>
      <c r="L1" s="288"/>
      <c r="M1" s="97" t="s">
        <v>81</v>
      </c>
      <c r="N1" s="288"/>
      <c r="O1" s="288"/>
    </row>
    <row r="2" spans="1:15" x14ac:dyDescent="0.5">
      <c r="A2" s="288"/>
      <c r="B2" s="24" t="s">
        <v>493</v>
      </c>
      <c r="C2" s="36">
        <f>Assessment_DataCollection!A555</f>
        <v>5.2</v>
      </c>
      <c r="D2" s="55" t="str">
        <f>Assessment_DataCollection!B555</f>
        <v>Parent Seminar</v>
      </c>
      <c r="E2" s="288"/>
      <c r="F2" s="288"/>
      <c r="G2" s="288"/>
      <c r="H2" s="288"/>
      <c r="I2" s="288"/>
      <c r="J2" s="288"/>
      <c r="K2" s="288"/>
      <c r="L2" s="288"/>
      <c r="M2" s="288"/>
      <c r="N2" s="288"/>
      <c r="O2" s="288"/>
    </row>
    <row r="5" spans="1:15" x14ac:dyDescent="0.5">
      <c r="A5" s="288"/>
      <c r="B5" s="288" t="s">
        <v>15</v>
      </c>
      <c r="C5" s="288"/>
      <c r="D5" s="288"/>
      <c r="E5" s="288"/>
      <c r="F5" s="288"/>
      <c r="G5" s="288"/>
      <c r="H5" s="288"/>
      <c r="I5" s="288"/>
      <c r="J5" s="288"/>
      <c r="K5" s="288"/>
      <c r="L5" s="288"/>
      <c r="M5" s="288"/>
      <c r="N5" s="288"/>
      <c r="O5" s="288"/>
    </row>
    <row r="6" spans="1:15" ht="86.7" thickBot="1" x14ac:dyDescent="0.55000000000000004">
      <c r="A6" s="288"/>
      <c r="B6" s="26" t="s">
        <v>495</v>
      </c>
      <c r="C6" s="26"/>
      <c r="D6" s="26" t="s">
        <v>496</v>
      </c>
      <c r="E6" s="47" t="s">
        <v>497</v>
      </c>
      <c r="F6" s="47" t="s">
        <v>498</v>
      </c>
      <c r="G6" s="48" t="s">
        <v>499</v>
      </c>
      <c r="H6" s="47" t="s">
        <v>500</v>
      </c>
      <c r="I6" s="48" t="s">
        <v>501</v>
      </c>
      <c r="J6" s="24"/>
      <c r="K6" s="288"/>
      <c r="L6" s="288"/>
      <c r="M6" s="288"/>
      <c r="N6" s="288"/>
      <c r="O6" s="288"/>
    </row>
    <row r="7" spans="1:15" ht="57.7" thickTop="1" x14ac:dyDescent="0.5">
      <c r="A7" s="288"/>
      <c r="B7" s="14" t="s">
        <v>500</v>
      </c>
      <c r="C7" s="27" t="s">
        <v>502</v>
      </c>
      <c r="D7" s="74" t="str">
        <f>Assessment_DataCollection!B556</f>
        <v>5.2.1 States shall require the parent of a teen driver to complete a parent seminar prior to or at the start of the course</v>
      </c>
      <c r="E7" s="12"/>
      <c r="F7" s="12"/>
      <c r="G7" s="12"/>
      <c r="H7" s="12"/>
      <c r="I7" s="12"/>
      <c r="J7" s="288"/>
      <c r="K7" s="288"/>
      <c r="L7" s="288" t="s">
        <v>15</v>
      </c>
      <c r="M7" s="288" t="s">
        <v>15</v>
      </c>
      <c r="N7" s="288" t="s">
        <v>15</v>
      </c>
      <c r="O7" s="288" t="s">
        <v>15</v>
      </c>
    </row>
    <row r="8" spans="1:15" ht="11.2" hidden="1" customHeight="1" x14ac:dyDescent="0.5">
      <c r="A8" s="288"/>
      <c r="B8" s="15"/>
      <c r="C8" s="21" t="s">
        <v>15</v>
      </c>
      <c r="D8" s="49"/>
      <c r="E8" s="10" t="str">
        <f>IF($B7=E6,1,"")</f>
        <v/>
      </c>
      <c r="F8" s="10" t="str">
        <f>IF($B7=F6,1,"")</f>
        <v/>
      </c>
      <c r="G8" s="10" t="str">
        <f>IF($B7=G6,1,"")</f>
        <v/>
      </c>
      <c r="H8" s="10">
        <f>IF($B7=H6,1,"")</f>
        <v>1</v>
      </c>
      <c r="I8" s="10" t="str">
        <f>IF($B7=I6,1,"")</f>
        <v/>
      </c>
      <c r="J8" s="288"/>
      <c r="K8" s="288"/>
      <c r="L8" s="288" t="s">
        <v>503</v>
      </c>
      <c r="M8" s="288" t="s">
        <v>504</v>
      </c>
      <c r="N8" s="288" t="s">
        <v>15</v>
      </c>
      <c r="O8" s="288"/>
    </row>
    <row r="9" spans="1:15" ht="72" thickBot="1" x14ac:dyDescent="0.55000000000000004">
      <c r="A9" s="288"/>
      <c r="B9" s="16" t="s">
        <v>497</v>
      </c>
      <c r="C9" s="28" t="s">
        <v>502</v>
      </c>
      <c r="D9" s="73" t="str">
        <f>Assessment_DataCollection!B559</f>
        <v>5.2.2 States should ensure that the parent seminar outlines the parent’s responsibility and opportunities to reduce his or her teen’ s risk, and should include, but not be limited to</v>
      </c>
      <c r="E9" s="11"/>
      <c r="F9" s="11"/>
      <c r="G9" s="11"/>
      <c r="H9" s="11"/>
      <c r="I9" s="11"/>
      <c r="J9" s="288"/>
      <c r="K9" s="288"/>
      <c r="L9" s="288"/>
      <c r="M9" s="288"/>
      <c r="N9" s="288"/>
      <c r="O9" s="288"/>
    </row>
    <row r="10" spans="1:15" ht="14.7" hidden="1" thickTop="1" x14ac:dyDescent="0.5">
      <c r="A10" s="288"/>
      <c r="B10" s="14"/>
      <c r="C10" s="14"/>
      <c r="D10" s="12"/>
      <c r="E10" s="12">
        <f>IF($B9=E6,1,"")</f>
        <v>1</v>
      </c>
      <c r="F10" s="12" t="str">
        <f>IF($B9=F6,1,"")</f>
        <v/>
      </c>
      <c r="G10" s="12" t="str">
        <f>IF($B9=G6,1,"")</f>
        <v/>
      </c>
      <c r="H10" s="12" t="str">
        <f>IF($B9=H6,1,"")</f>
        <v/>
      </c>
      <c r="I10" s="12" t="str">
        <f>IF($B9=I6,1,"")</f>
        <v/>
      </c>
      <c r="J10" s="288"/>
      <c r="K10" s="288"/>
      <c r="L10" s="288"/>
      <c r="M10" s="288"/>
      <c r="N10" s="288"/>
      <c r="O10" s="288"/>
    </row>
    <row r="11" spans="1:15" ht="14.7" thickTop="1" x14ac:dyDescent="0.5">
      <c r="A11" s="288"/>
      <c r="B11" s="288"/>
      <c r="C11" s="288"/>
      <c r="D11" s="18" t="s">
        <v>505</v>
      </c>
      <c r="E11" s="24">
        <f>SUM(E7:E10)</f>
        <v>1</v>
      </c>
      <c r="F11" s="24">
        <f>SUM(F7:F10)</f>
        <v>0</v>
      </c>
      <c r="G11" s="24">
        <f>SUM(G7:G10)</f>
        <v>0</v>
      </c>
      <c r="H11" s="24">
        <f>SUM(H7:H10)</f>
        <v>1</v>
      </c>
      <c r="I11" s="24">
        <f>SUM(I7:I10)</f>
        <v>0</v>
      </c>
      <c r="J11" s="288"/>
      <c r="K11" s="288"/>
      <c r="L11" s="288"/>
      <c r="M11" s="288"/>
      <c r="N11" s="288"/>
      <c r="O11" s="288"/>
    </row>
    <row r="13" spans="1:15" ht="14.7" thickBot="1" x14ac:dyDescent="0.55000000000000004">
      <c r="A13" s="288"/>
      <c r="B13" s="288"/>
      <c r="C13" s="288"/>
      <c r="D13" s="288"/>
      <c r="E13" s="288"/>
      <c r="F13" s="288"/>
      <c r="G13" s="288"/>
      <c r="H13" s="288"/>
      <c r="I13" s="288"/>
      <c r="J13" s="288"/>
      <c r="K13" s="288"/>
      <c r="L13" s="288"/>
      <c r="M13" s="288"/>
      <c r="N13" s="288"/>
      <c r="O13" s="288"/>
    </row>
    <row r="14" spans="1:15" ht="43.35" thickBot="1" x14ac:dyDescent="0.55000000000000004">
      <c r="A14" s="288"/>
      <c r="B14" s="289" t="s">
        <v>506</v>
      </c>
      <c r="C14" s="290"/>
      <c r="D14" s="290"/>
      <c r="E14" s="290"/>
      <c r="F14" s="290"/>
      <c r="G14" s="290"/>
      <c r="H14" s="290"/>
      <c r="I14" s="290"/>
      <c r="J14" s="175" t="s">
        <v>507</v>
      </c>
      <c r="K14" s="176" t="s">
        <v>508</v>
      </c>
      <c r="L14" s="288"/>
      <c r="M14" s="288"/>
      <c r="N14" s="288"/>
      <c r="O14" s="288"/>
    </row>
    <row r="15" spans="1:15" ht="35.25" customHeight="1" x14ac:dyDescent="0.5">
      <c r="A15" s="288">
        <f>J15</f>
        <v>1</v>
      </c>
      <c r="B15" s="368" t="s">
        <v>2128</v>
      </c>
      <c r="C15" s="369"/>
      <c r="D15" s="369"/>
      <c r="E15" s="369"/>
      <c r="F15" s="369"/>
      <c r="G15" s="369"/>
      <c r="H15" s="369"/>
      <c r="I15" s="370"/>
      <c r="J15" s="10">
        <v>1</v>
      </c>
      <c r="K15" s="10"/>
      <c r="L15" s="288"/>
      <c r="M15" s="288"/>
      <c r="N15" s="288"/>
      <c r="O15" s="288"/>
    </row>
    <row r="16" spans="1:15" x14ac:dyDescent="0.5">
      <c r="A16" s="288">
        <f t="shared" ref="A16:A24" si="0">J16</f>
        <v>2</v>
      </c>
      <c r="B16" s="371" t="s">
        <v>2129</v>
      </c>
      <c r="C16" s="372"/>
      <c r="D16" s="372"/>
      <c r="E16" s="372"/>
      <c r="F16" s="372"/>
      <c r="G16" s="372"/>
      <c r="H16" s="372"/>
      <c r="I16" s="372"/>
      <c r="J16" s="10">
        <v>2</v>
      </c>
      <c r="K16" s="10"/>
      <c r="L16" s="288"/>
      <c r="M16" s="288"/>
      <c r="N16" s="288"/>
      <c r="O16" s="288"/>
    </row>
    <row r="17" spans="1:11" ht="19.5" customHeight="1" x14ac:dyDescent="0.5">
      <c r="A17" s="288">
        <f t="shared" si="0"/>
        <v>0</v>
      </c>
      <c r="B17" s="371"/>
      <c r="C17" s="372"/>
      <c r="D17" s="372"/>
      <c r="E17" s="372"/>
      <c r="F17" s="372"/>
      <c r="G17" s="372"/>
      <c r="H17" s="372"/>
      <c r="I17" s="372"/>
      <c r="J17" s="10"/>
      <c r="K17" s="10"/>
    </row>
    <row r="18" spans="1:11" x14ac:dyDescent="0.5">
      <c r="A18" s="288">
        <f t="shared" si="0"/>
        <v>0</v>
      </c>
      <c r="B18" s="371"/>
      <c r="C18" s="372"/>
      <c r="D18" s="372"/>
      <c r="E18" s="372"/>
      <c r="F18" s="372"/>
      <c r="G18" s="372"/>
      <c r="H18" s="372"/>
      <c r="I18" s="372"/>
      <c r="J18" s="10"/>
      <c r="K18" s="10"/>
    </row>
    <row r="19" spans="1:11" ht="16.5" customHeight="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ht="14.7" thickBot="1" x14ac:dyDescent="0.55000000000000004">
      <c r="A24" s="288">
        <f t="shared" si="0"/>
        <v>0</v>
      </c>
      <c r="B24" s="374"/>
      <c r="C24" s="375"/>
      <c r="D24" s="375"/>
      <c r="E24" s="375"/>
      <c r="F24" s="375"/>
      <c r="G24" s="375"/>
      <c r="H24" s="375"/>
      <c r="I24" s="375"/>
      <c r="J24" s="10"/>
      <c r="K24" s="10"/>
    </row>
    <row r="26" spans="1:11" ht="14.7" thickBot="1" x14ac:dyDescent="0.55000000000000004">
      <c r="A26" s="288"/>
      <c r="B26" s="288"/>
      <c r="C26" s="288"/>
      <c r="D26" s="288"/>
      <c r="E26" s="288"/>
      <c r="F26" s="288"/>
      <c r="G26" s="288"/>
      <c r="H26" s="288"/>
      <c r="I26" s="288"/>
      <c r="J26" s="288"/>
      <c r="K26" s="288"/>
    </row>
    <row r="27" spans="1:11" ht="43.35" thickBot="1" x14ac:dyDescent="0.55000000000000004">
      <c r="A27" s="288"/>
      <c r="B27" s="177" t="s">
        <v>510</v>
      </c>
      <c r="C27" s="290"/>
      <c r="D27" s="290"/>
      <c r="E27" s="290"/>
      <c r="F27" s="290"/>
      <c r="G27" s="290"/>
      <c r="H27" s="290"/>
      <c r="I27" s="290"/>
      <c r="J27" s="175" t="s">
        <v>507</v>
      </c>
      <c r="K27" s="176" t="s">
        <v>508</v>
      </c>
    </row>
    <row r="28" spans="1:11" ht="14.5" customHeight="1" x14ac:dyDescent="0.5">
      <c r="A28" s="288">
        <f>J28</f>
        <v>1</v>
      </c>
      <c r="B28" s="368" t="s">
        <v>1469</v>
      </c>
      <c r="C28" s="369"/>
      <c r="D28" s="369"/>
      <c r="E28" s="369"/>
      <c r="F28" s="369"/>
      <c r="G28" s="369"/>
      <c r="H28" s="369"/>
      <c r="I28" s="370"/>
      <c r="J28" s="10">
        <v>1</v>
      </c>
      <c r="K28" s="10"/>
    </row>
    <row r="29" spans="1:11" ht="36.75" customHeight="1" x14ac:dyDescent="0.5">
      <c r="A29" s="288">
        <f t="shared" ref="A29:A37" si="1">J29</f>
        <v>2</v>
      </c>
      <c r="B29" s="371" t="s">
        <v>2127</v>
      </c>
      <c r="C29" s="372"/>
      <c r="D29" s="372"/>
      <c r="E29" s="372"/>
      <c r="F29" s="372"/>
      <c r="G29" s="372"/>
      <c r="H29" s="372"/>
      <c r="I29" s="372"/>
      <c r="J29" s="10">
        <v>2</v>
      </c>
      <c r="K29" s="10"/>
    </row>
    <row r="30" spans="1:11" x14ac:dyDescent="0.5">
      <c r="A30" s="288">
        <f t="shared" si="1"/>
        <v>0</v>
      </c>
      <c r="B30" s="371" t="s">
        <v>2194</v>
      </c>
      <c r="C30" s="372"/>
      <c r="D30" s="372"/>
      <c r="E30" s="372"/>
      <c r="F30" s="372"/>
      <c r="G30" s="372"/>
      <c r="H30" s="372"/>
      <c r="I30" s="372"/>
      <c r="J30" s="10"/>
      <c r="K30" s="10"/>
    </row>
    <row r="31" spans="1:11" ht="32.5" customHeight="1" x14ac:dyDescent="0.5">
      <c r="A31" s="288">
        <f t="shared" si="1"/>
        <v>0</v>
      </c>
      <c r="B31" s="371" t="s">
        <v>2213</v>
      </c>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ht="14.7" thickBot="1" x14ac:dyDescent="0.55000000000000004">
      <c r="A37" s="288">
        <f t="shared" si="1"/>
        <v>0</v>
      </c>
      <c r="B37" s="374"/>
      <c r="C37" s="375"/>
      <c r="D37" s="375"/>
      <c r="E37" s="375"/>
      <c r="F37" s="375"/>
      <c r="G37" s="375"/>
      <c r="H37" s="375"/>
      <c r="I37" s="375"/>
      <c r="J37" s="10"/>
      <c r="K37" s="10"/>
    </row>
    <row r="39" spans="1:11" ht="14.7" thickBot="1" x14ac:dyDescent="0.55000000000000004">
      <c r="A39" s="288"/>
      <c r="B39" s="288"/>
      <c r="C39" s="288"/>
      <c r="D39" s="288"/>
      <c r="E39" s="288"/>
      <c r="F39" s="288"/>
      <c r="G39" s="288"/>
      <c r="H39" s="288"/>
      <c r="I39" s="288"/>
      <c r="J39" s="288"/>
      <c r="K39" s="288"/>
    </row>
    <row r="40" spans="1:11" ht="43.35" thickBot="1" x14ac:dyDescent="0.55000000000000004">
      <c r="A40" s="288"/>
      <c r="B40" s="177" t="s">
        <v>515</v>
      </c>
      <c r="C40" s="80"/>
      <c r="D40" s="80"/>
      <c r="E40" s="80"/>
      <c r="F40" s="80"/>
      <c r="G40" s="80"/>
      <c r="H40" s="80"/>
      <c r="I40" s="80"/>
      <c r="J40" s="78" t="s">
        <v>507</v>
      </c>
      <c r="K40" s="79" t="s">
        <v>508</v>
      </c>
    </row>
    <row r="41" spans="1:11" ht="14.5" customHeight="1" x14ac:dyDescent="0.5">
      <c r="A41" s="288">
        <f>J41</f>
        <v>3</v>
      </c>
      <c r="B41" s="368" t="s">
        <v>1470</v>
      </c>
      <c r="C41" s="369"/>
      <c r="D41" s="369"/>
      <c r="E41" s="369"/>
      <c r="F41" s="369"/>
      <c r="G41" s="369"/>
      <c r="H41" s="369"/>
      <c r="I41" s="370"/>
      <c r="J41" s="10">
        <v>3</v>
      </c>
      <c r="K41" s="10"/>
    </row>
    <row r="42" spans="1:11" x14ac:dyDescent="0.5">
      <c r="A42" s="288">
        <f t="shared" ref="A42:A50" si="2">J42</f>
        <v>0</v>
      </c>
      <c r="B42" s="371"/>
      <c r="C42" s="372"/>
      <c r="D42" s="372"/>
      <c r="E42" s="372"/>
      <c r="F42" s="372"/>
      <c r="G42" s="372"/>
      <c r="H42" s="372"/>
      <c r="I42" s="372"/>
      <c r="J42" s="10"/>
      <c r="K42" s="10"/>
    </row>
    <row r="43" spans="1:11" ht="54" customHeight="1" x14ac:dyDescent="0.5">
      <c r="A43" s="288">
        <f t="shared" si="2"/>
        <v>3</v>
      </c>
      <c r="B43" s="371" t="s">
        <v>1471</v>
      </c>
      <c r="C43" s="372"/>
      <c r="D43" s="372"/>
      <c r="E43" s="372"/>
      <c r="F43" s="372"/>
      <c r="G43" s="372"/>
      <c r="H43" s="372"/>
      <c r="I43" s="372"/>
      <c r="J43" s="10">
        <v>3</v>
      </c>
      <c r="K43" s="10"/>
    </row>
    <row r="44" spans="1:11" x14ac:dyDescent="0.5">
      <c r="A44" s="288">
        <f t="shared" si="2"/>
        <v>2</v>
      </c>
      <c r="B44" s="371" t="s">
        <v>1472</v>
      </c>
      <c r="C44" s="372"/>
      <c r="D44" s="372"/>
      <c r="E44" s="372"/>
      <c r="F44" s="372"/>
      <c r="G44" s="372"/>
      <c r="H44" s="372"/>
      <c r="I44" s="372"/>
      <c r="J44" s="10">
        <v>2</v>
      </c>
      <c r="K44" s="10"/>
    </row>
    <row r="45" spans="1:11" ht="37.5" customHeight="1" x14ac:dyDescent="0.5">
      <c r="A45" s="288">
        <f t="shared" si="2"/>
        <v>5</v>
      </c>
      <c r="B45" s="371" t="s">
        <v>1473</v>
      </c>
      <c r="C45" s="372"/>
      <c r="D45" s="372"/>
      <c r="E45" s="372"/>
      <c r="F45" s="372"/>
      <c r="G45" s="372"/>
      <c r="H45" s="372"/>
      <c r="I45" s="372"/>
      <c r="J45" s="10">
        <v>5</v>
      </c>
      <c r="K45" s="10"/>
    </row>
    <row r="46" spans="1:11" ht="90.75" customHeight="1" x14ac:dyDescent="0.5">
      <c r="A46" s="288">
        <f t="shared" si="2"/>
        <v>1</v>
      </c>
      <c r="B46" s="371" t="s">
        <v>1468</v>
      </c>
      <c r="C46" s="372"/>
      <c r="D46" s="372"/>
      <c r="E46" s="372"/>
      <c r="F46" s="372"/>
      <c r="G46" s="372"/>
      <c r="H46" s="372"/>
      <c r="I46" s="372"/>
      <c r="J46" s="10">
        <v>1</v>
      </c>
      <c r="K46" s="10"/>
    </row>
    <row r="47" spans="1:11" ht="40" customHeight="1" x14ac:dyDescent="0.5">
      <c r="A47" s="288">
        <f t="shared" si="2"/>
        <v>0</v>
      </c>
      <c r="B47" s="371" t="s">
        <v>2197</v>
      </c>
      <c r="C47" s="372"/>
      <c r="D47" s="372"/>
      <c r="E47" s="372"/>
      <c r="F47" s="372"/>
      <c r="G47" s="372"/>
      <c r="H47" s="372"/>
      <c r="I47" s="372"/>
      <c r="J47" s="10"/>
      <c r="K47" s="10"/>
    </row>
    <row r="48" spans="1:11" ht="51.5" customHeight="1" x14ac:dyDescent="0.5">
      <c r="A48" s="288">
        <f t="shared" si="2"/>
        <v>0</v>
      </c>
      <c r="B48" s="371" t="s">
        <v>2198</v>
      </c>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ht="14.7" thickBot="1" x14ac:dyDescent="0.55000000000000004">
      <c r="A50" s="288">
        <f t="shared" si="2"/>
        <v>0</v>
      </c>
      <c r="B50" s="374"/>
      <c r="C50" s="375"/>
      <c r="D50" s="375"/>
      <c r="E50" s="375"/>
      <c r="F50" s="375"/>
      <c r="G50" s="375"/>
      <c r="H50" s="375"/>
      <c r="I50" s="375"/>
      <c r="J50" s="10"/>
      <c r="K50" s="10"/>
    </row>
  </sheetData>
  <mergeCells count="30">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1:I41"/>
    <mergeCell ref="B42:I42"/>
    <mergeCell ref="B43:I43"/>
    <mergeCell ref="B44:I44"/>
    <mergeCell ref="B45:I45"/>
    <mergeCell ref="B46:I46"/>
    <mergeCell ref="B47:I47"/>
    <mergeCell ref="B48:I48"/>
    <mergeCell ref="B49:I49"/>
    <mergeCell ref="B50:I50"/>
  </mergeCells>
  <conditionalFormatting sqref="E7 E9:I9">
    <cfRule type="expression" dxfId="94" priority="7" stopIfTrue="1">
      <formula>IF(SUM(E8:I8)=1,1,0)</formula>
    </cfRule>
  </conditionalFormatting>
  <conditionalFormatting sqref="F7">
    <cfRule type="expression" dxfId="93" priority="6" stopIfTrue="1">
      <formula>IF(SUM(F8:I8)=1,1,0)</formula>
    </cfRule>
  </conditionalFormatting>
  <conditionalFormatting sqref="G7">
    <cfRule type="expression" dxfId="92" priority="5" stopIfTrue="1">
      <formula>IF(SUM(G8:I8)=1,1,0)</formula>
    </cfRule>
  </conditionalFormatting>
  <conditionalFormatting sqref="H7">
    <cfRule type="expression" dxfId="91" priority="4" stopIfTrue="1">
      <formula>IF(SUM(H8:I8)=1,1,0)</formula>
    </cfRule>
  </conditionalFormatting>
  <conditionalFormatting sqref="I7">
    <cfRule type="expression" dxfId="90" priority="3" stopIfTrue="1">
      <formula>IF(I8=1,1,0)</formula>
    </cfRule>
  </conditionalFormatting>
  <conditionalFormatting sqref="M1">
    <cfRule type="containsText" dxfId="89" priority="1" operator="containsText" text="n/a">
      <formula>NOT(ISERROR(SEARCH("n/a",M1)))</formula>
    </cfRule>
    <cfRule type="containsText" dxfId="88"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2000-000000000000}"/>
    <dataValidation type="list" allowBlank="1" showInputMessage="1" showErrorMessage="1" sqref="C10 B9:B10 B7" xr:uid="{00000000-0002-0000-2000-000001000000}">
      <formula1>$E$6:$J$6</formula1>
    </dataValidation>
  </dataValidations>
  <hyperlinks>
    <hyperlink ref="M1" location="TOC!A1" display="Return to Table of Contents" xr:uid="{00000000-0004-0000-2000-000000000000}"/>
    <hyperlink ref="D1" location="'S5'!G2" display="'S5'!G2" xr:uid="{00000000-0004-0000-2000-000001000000}"/>
    <hyperlink ref="D2" location="'S5'!G16" display="'S5'!G16" xr:uid="{00000000-0004-0000-2000-000002000000}"/>
    <hyperlink ref="D7" location="'S5'!G17" display="'S5'!G17" xr:uid="{00000000-0004-0000-2000-000003000000}"/>
    <hyperlink ref="D9" location="'S5'!G20" display="'S5'!G20" xr:uid="{00000000-0004-0000-20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2000000}">
          <x14:formula1>
            <xm:f>Assessment_DataCollection!$V$1:$V$13</xm:f>
          </x14:formula1>
          <xm:sqref>J28:K37 J41:K50 J15:K24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O50"/>
  <sheetViews>
    <sheetView topLeftCell="B32" workbookViewId="0">
      <selection activeCell="B45" sqref="A45:XFD45"/>
    </sheetView>
  </sheetViews>
  <sheetFormatPr defaultRowHeight="14.35" x14ac:dyDescent="0.5"/>
  <cols>
    <col min="1" max="1" width="0" hidden="1" customWidth="1"/>
    <col min="2" max="2" width="14.52734375" customWidth="1"/>
    <col min="3" max="3" width="3.52734375" customWidth="1"/>
    <col min="4" max="4" width="32.52734375" style="30" customWidth="1"/>
    <col min="5" max="11" width="9.52734375" customWidth="1"/>
    <col min="13" max="13" width="23.29296875" customWidth="1"/>
  </cols>
  <sheetData>
    <row r="1" spans="1:15" x14ac:dyDescent="0.5">
      <c r="A1" s="288"/>
      <c r="B1" s="24" t="str">
        <f>Assessment_DataCollection!A1</f>
        <v>SECTION</v>
      </c>
      <c r="C1" s="288"/>
      <c r="D1" s="66" t="str">
        <f>Assessment_DataCollection!B541</f>
        <v xml:space="preserve"> Parent / Guardian Involvement</v>
      </c>
      <c r="E1" s="288"/>
      <c r="F1" s="288"/>
      <c r="G1" s="288"/>
      <c r="H1" s="288"/>
      <c r="I1" s="288"/>
      <c r="J1" s="288"/>
      <c r="K1" s="288"/>
      <c r="L1" s="288"/>
      <c r="M1" s="97" t="s">
        <v>81</v>
      </c>
      <c r="N1" s="288"/>
      <c r="O1" s="288"/>
    </row>
    <row r="2" spans="1:15" x14ac:dyDescent="0.5">
      <c r="A2" s="288"/>
      <c r="B2" s="24" t="s">
        <v>493</v>
      </c>
      <c r="C2" s="36">
        <f>Assessment_DataCollection!A567</f>
        <v>5.3</v>
      </c>
      <c r="D2" s="66" t="str">
        <f>Assessment_DataCollection!B567</f>
        <v>Parent Progress Reports</v>
      </c>
      <c r="E2" s="288"/>
      <c r="F2" s="288"/>
      <c r="G2" s="288"/>
      <c r="H2" s="288"/>
      <c r="I2" s="288"/>
      <c r="J2" s="288"/>
      <c r="K2" s="288"/>
      <c r="L2" s="288"/>
      <c r="M2" s="288"/>
      <c r="N2" s="288"/>
      <c r="O2" s="288"/>
    </row>
    <row r="6" spans="1:15" ht="86.7" thickBot="1" x14ac:dyDescent="0.55000000000000004">
      <c r="A6" s="288"/>
      <c r="B6" s="26" t="s">
        <v>495</v>
      </c>
      <c r="C6" s="26"/>
      <c r="D6" s="50" t="s">
        <v>496</v>
      </c>
      <c r="E6" s="47" t="s">
        <v>497</v>
      </c>
      <c r="F6" s="47" t="s">
        <v>498</v>
      </c>
      <c r="G6" s="47" t="s">
        <v>499</v>
      </c>
      <c r="H6" s="47" t="s">
        <v>500</v>
      </c>
      <c r="I6" s="48" t="s">
        <v>501</v>
      </c>
      <c r="J6" s="288"/>
      <c r="K6" s="288"/>
      <c r="L6" s="288"/>
      <c r="M6" s="288"/>
      <c r="N6" s="288"/>
      <c r="O6" s="288"/>
    </row>
    <row r="7" spans="1:15" ht="120" customHeight="1" thickTop="1" thickBot="1" x14ac:dyDescent="0.55000000000000004">
      <c r="A7" s="288"/>
      <c r="B7" s="51" t="s">
        <v>498</v>
      </c>
      <c r="C7" s="52" t="s">
        <v>502</v>
      </c>
      <c r="D7" s="76"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E7" s="53"/>
      <c r="F7" s="53"/>
      <c r="G7" s="53"/>
      <c r="H7" s="53"/>
      <c r="I7" s="53"/>
      <c r="J7" s="288"/>
      <c r="K7" s="288"/>
      <c r="L7" s="338" t="s">
        <v>520</v>
      </c>
      <c r="M7" s="338" t="s">
        <v>521</v>
      </c>
      <c r="N7" s="338" t="s">
        <v>15</v>
      </c>
      <c r="O7" s="338" t="s">
        <v>522</v>
      </c>
    </row>
    <row r="8" spans="1:15" hidden="1" x14ac:dyDescent="0.5">
      <c r="A8" s="288"/>
      <c r="B8" s="23"/>
      <c r="C8" s="34" t="s">
        <v>15</v>
      </c>
      <c r="D8" s="32"/>
      <c r="E8" s="12" t="str">
        <f>IF($B7=E6,1,"")</f>
        <v/>
      </c>
      <c r="F8" s="12">
        <f>IF($B7=F6,1,"")</f>
        <v>1</v>
      </c>
      <c r="G8" s="12" t="str">
        <f>IF($B7=G6,1,"")</f>
        <v/>
      </c>
      <c r="H8" s="12" t="str">
        <f>IF($B7=H6,1,"")</f>
        <v/>
      </c>
      <c r="I8" s="12" t="str">
        <f>IF($B7=I6,1,"")</f>
        <v/>
      </c>
      <c r="J8" s="288"/>
      <c r="K8" s="288"/>
      <c r="L8" s="288" t="s">
        <v>503</v>
      </c>
      <c r="M8" s="288" t="s">
        <v>504</v>
      </c>
      <c r="N8" s="288" t="s">
        <v>15</v>
      </c>
      <c r="O8" s="288"/>
    </row>
    <row r="9" spans="1:15" ht="14.7" thickTop="1" x14ac:dyDescent="0.5">
      <c r="A9" s="288"/>
      <c r="B9" s="288" t="s">
        <v>15</v>
      </c>
      <c r="C9" s="288"/>
      <c r="D9" s="33" t="s">
        <v>505</v>
      </c>
      <c r="E9" s="24">
        <f>SUM(E7:E8)</f>
        <v>0</v>
      </c>
      <c r="F9" s="24">
        <f>SUM(F7:F8)</f>
        <v>1</v>
      </c>
      <c r="G9" s="24">
        <f>SUM(G7:G8)</f>
        <v>0</v>
      </c>
      <c r="H9" s="24">
        <f>SUM(H7:H8)</f>
        <v>0</v>
      </c>
      <c r="I9" s="24">
        <f>SUM(I7:I8)</f>
        <v>0</v>
      </c>
      <c r="J9" s="288"/>
      <c r="K9" s="288"/>
      <c r="L9" s="288"/>
      <c r="M9" s="288"/>
      <c r="N9" s="288"/>
      <c r="O9" s="288"/>
    </row>
    <row r="13" spans="1:15" ht="14.7" thickBot="1" x14ac:dyDescent="0.55000000000000004">
      <c r="A13" s="288"/>
      <c r="B13" s="288"/>
      <c r="C13" s="288"/>
      <c r="E13" s="288"/>
      <c r="F13" s="288"/>
      <c r="G13" s="288"/>
      <c r="H13" s="288"/>
      <c r="I13" s="288"/>
      <c r="J13" s="288"/>
      <c r="K13" s="288"/>
      <c r="L13" s="288"/>
      <c r="M13" s="288"/>
      <c r="N13" s="288"/>
      <c r="O13" s="288"/>
    </row>
    <row r="14" spans="1:15" ht="43.35" thickBot="1" x14ac:dyDescent="0.55000000000000004">
      <c r="A14" s="288"/>
      <c r="B14" s="289" t="s">
        <v>506</v>
      </c>
      <c r="C14" s="290"/>
      <c r="D14" s="290"/>
      <c r="E14" s="290"/>
      <c r="F14" s="290"/>
      <c r="G14" s="290"/>
      <c r="H14" s="290"/>
      <c r="I14" s="290"/>
      <c r="J14" s="175" t="s">
        <v>507</v>
      </c>
      <c r="K14" s="176" t="s">
        <v>508</v>
      </c>
      <c r="L14" s="288"/>
      <c r="M14" s="288"/>
      <c r="N14" s="288"/>
      <c r="O14" s="288"/>
    </row>
    <row r="15" spans="1:15" ht="14.5" customHeight="1" x14ac:dyDescent="0.5">
      <c r="A15" s="288">
        <f>J15</f>
        <v>0</v>
      </c>
      <c r="B15" s="368"/>
      <c r="C15" s="369"/>
      <c r="D15" s="369"/>
      <c r="E15" s="369"/>
      <c r="F15" s="369"/>
      <c r="G15" s="369"/>
      <c r="H15" s="369"/>
      <c r="I15" s="370"/>
      <c r="J15" s="10"/>
      <c r="K15" s="10"/>
      <c r="L15" s="288"/>
      <c r="M15" s="288"/>
      <c r="N15" s="288"/>
      <c r="O15" s="288"/>
    </row>
    <row r="16" spans="1:15" x14ac:dyDescent="0.5">
      <c r="A16" s="288">
        <f t="shared" ref="A16:A24" si="0">J16</f>
        <v>0</v>
      </c>
      <c r="B16" s="371"/>
      <c r="C16" s="372"/>
      <c r="D16" s="372"/>
      <c r="E16" s="372"/>
      <c r="F16" s="372"/>
      <c r="G16" s="372"/>
      <c r="H16" s="372"/>
      <c r="I16" s="372"/>
      <c r="J16" s="10"/>
      <c r="K16" s="10"/>
      <c r="L16" s="288"/>
      <c r="M16" s="288"/>
      <c r="N16" s="288"/>
      <c r="O16" s="288"/>
    </row>
    <row r="17" spans="1:11" x14ac:dyDescent="0.5">
      <c r="A17" s="288">
        <f t="shared" si="0"/>
        <v>0</v>
      </c>
      <c r="B17" s="371"/>
      <c r="C17" s="372"/>
      <c r="D17" s="372"/>
      <c r="E17" s="372"/>
      <c r="F17" s="372"/>
      <c r="G17" s="372"/>
      <c r="H17" s="372"/>
      <c r="I17" s="372"/>
      <c r="J17" s="10"/>
      <c r="K17" s="10"/>
    </row>
    <row r="18" spans="1:11" x14ac:dyDescent="0.5">
      <c r="A18" s="288">
        <f t="shared" si="0"/>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ht="14.7" thickBot="1" x14ac:dyDescent="0.55000000000000004">
      <c r="A24" s="288">
        <f t="shared" si="0"/>
        <v>0</v>
      </c>
      <c r="B24" s="374"/>
      <c r="C24" s="375"/>
      <c r="D24" s="375"/>
      <c r="E24" s="375"/>
      <c r="F24" s="375"/>
      <c r="G24" s="375"/>
      <c r="H24" s="375"/>
      <c r="I24" s="375"/>
      <c r="J24" s="10"/>
      <c r="K24" s="10"/>
    </row>
    <row r="25" spans="1:11" x14ac:dyDescent="0.5">
      <c r="A25" s="288"/>
      <c r="B25" s="288"/>
      <c r="C25" s="288"/>
      <c r="D25" s="288"/>
      <c r="E25" s="288"/>
      <c r="F25" s="288"/>
      <c r="G25" s="288"/>
      <c r="H25" s="288"/>
      <c r="I25" s="288"/>
      <c r="J25" s="288"/>
      <c r="K25" s="288"/>
    </row>
    <row r="26" spans="1:11" ht="14.7" thickBot="1" x14ac:dyDescent="0.55000000000000004">
      <c r="A26" s="288"/>
      <c r="B26" s="288"/>
      <c r="C26" s="288"/>
      <c r="D26" s="288"/>
      <c r="E26" s="288"/>
      <c r="F26" s="288"/>
      <c r="G26" s="288"/>
      <c r="H26" s="288"/>
      <c r="I26" s="288"/>
      <c r="J26" s="288"/>
      <c r="K26" s="288"/>
    </row>
    <row r="27" spans="1:11" ht="43.35" thickBot="1" x14ac:dyDescent="0.55000000000000004">
      <c r="A27" s="288"/>
      <c r="B27" s="177" t="s">
        <v>510</v>
      </c>
      <c r="C27" s="290"/>
      <c r="D27" s="290"/>
      <c r="E27" s="290"/>
      <c r="F27" s="290"/>
      <c r="G27" s="290"/>
      <c r="H27" s="290"/>
      <c r="I27" s="290"/>
      <c r="J27" s="175" t="s">
        <v>507</v>
      </c>
      <c r="K27" s="176" t="s">
        <v>508</v>
      </c>
    </row>
    <row r="28" spans="1:11" ht="14.5" customHeight="1" x14ac:dyDescent="0.5">
      <c r="A28" s="288">
        <f>J28</f>
        <v>0</v>
      </c>
      <c r="B28" s="368"/>
      <c r="C28" s="369"/>
      <c r="D28" s="369"/>
      <c r="E28" s="369"/>
      <c r="F28" s="369"/>
      <c r="G28" s="369"/>
      <c r="H28" s="369"/>
      <c r="I28" s="370"/>
      <c r="J28" s="10"/>
      <c r="K28" s="10"/>
    </row>
    <row r="29" spans="1:11" x14ac:dyDescent="0.5">
      <c r="A29" s="288">
        <f t="shared" ref="A29:A37" si="1">J29</f>
        <v>0</v>
      </c>
      <c r="B29" s="371"/>
      <c r="C29" s="372"/>
      <c r="D29" s="372"/>
      <c r="E29" s="372"/>
      <c r="F29" s="372"/>
      <c r="G29" s="372"/>
      <c r="H29" s="372"/>
      <c r="I29" s="372"/>
      <c r="J29" s="10"/>
      <c r="K29" s="10"/>
    </row>
    <row r="30" spans="1:11" x14ac:dyDescent="0.5">
      <c r="A30" s="288">
        <f t="shared" si="1"/>
        <v>0</v>
      </c>
      <c r="B30" s="371"/>
      <c r="C30" s="372"/>
      <c r="D30" s="372"/>
      <c r="E30" s="372"/>
      <c r="F30" s="372"/>
      <c r="G30" s="372"/>
      <c r="H30" s="372"/>
      <c r="I30" s="372"/>
      <c r="J30" s="10"/>
      <c r="K30" s="10"/>
    </row>
    <row r="31" spans="1:11" x14ac:dyDescent="0.5">
      <c r="A31" s="288">
        <f t="shared" si="1"/>
        <v>0</v>
      </c>
      <c r="B31" s="371"/>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ht="14.7" thickBot="1" x14ac:dyDescent="0.55000000000000004">
      <c r="A37" s="288">
        <f t="shared" si="1"/>
        <v>0</v>
      </c>
      <c r="B37" s="374"/>
      <c r="C37" s="375"/>
      <c r="D37" s="375"/>
      <c r="E37" s="375"/>
      <c r="F37" s="375"/>
      <c r="G37" s="375"/>
      <c r="H37" s="375"/>
      <c r="I37" s="375"/>
      <c r="J37" s="10"/>
      <c r="K37" s="10"/>
    </row>
    <row r="38" spans="1:11" x14ac:dyDescent="0.5">
      <c r="A38" s="288"/>
      <c r="B38" s="288"/>
      <c r="C38" s="288"/>
      <c r="D38" s="288"/>
      <c r="E38" s="288"/>
      <c r="F38" s="288"/>
      <c r="G38" s="288"/>
      <c r="H38" s="288"/>
      <c r="I38" s="288"/>
      <c r="J38" s="288"/>
      <c r="K38" s="288"/>
    </row>
    <row r="39" spans="1:11" ht="14.7" thickBot="1" x14ac:dyDescent="0.55000000000000004">
      <c r="A39" s="288"/>
      <c r="B39" s="288"/>
      <c r="C39" s="288"/>
      <c r="D39" s="288"/>
      <c r="E39" s="288"/>
      <c r="F39" s="288"/>
      <c r="G39" s="288"/>
      <c r="H39" s="288"/>
      <c r="I39" s="288"/>
      <c r="J39" s="288"/>
      <c r="K39" s="288"/>
    </row>
    <row r="40" spans="1:11" ht="43.35" thickBot="1" x14ac:dyDescent="0.55000000000000004">
      <c r="A40" s="288"/>
      <c r="B40" s="177" t="s">
        <v>515</v>
      </c>
      <c r="C40" s="80"/>
      <c r="D40" s="80"/>
      <c r="E40" s="80"/>
      <c r="F40" s="80"/>
      <c r="G40" s="80"/>
      <c r="H40" s="80"/>
      <c r="I40" s="80"/>
      <c r="J40" s="78" t="s">
        <v>507</v>
      </c>
      <c r="K40" s="79" t="s">
        <v>508</v>
      </c>
    </row>
    <row r="41" spans="1:11" ht="35.25" customHeight="1" x14ac:dyDescent="0.5">
      <c r="A41" s="288">
        <f>J41</f>
        <v>1</v>
      </c>
      <c r="B41" s="368" t="s">
        <v>1474</v>
      </c>
      <c r="C41" s="369"/>
      <c r="D41" s="369"/>
      <c r="E41" s="369"/>
      <c r="F41" s="369"/>
      <c r="G41" s="369"/>
      <c r="H41" s="369"/>
      <c r="I41" s="370"/>
      <c r="J41" s="10">
        <v>1</v>
      </c>
      <c r="K41" s="10"/>
    </row>
    <row r="42" spans="1:11" ht="30.75" customHeight="1" x14ac:dyDescent="0.5">
      <c r="A42" s="288">
        <f t="shared" ref="A42:A50" si="2">J42</f>
        <v>0</v>
      </c>
      <c r="B42" s="371"/>
      <c r="C42" s="372"/>
      <c r="D42" s="372"/>
      <c r="E42" s="372"/>
      <c r="F42" s="372"/>
      <c r="G42" s="372"/>
      <c r="H42" s="372"/>
      <c r="I42" s="372"/>
      <c r="J42" s="10"/>
      <c r="K42" s="10"/>
    </row>
    <row r="43" spans="1:11" ht="29.25" customHeight="1" x14ac:dyDescent="0.5">
      <c r="A43" s="288">
        <f t="shared" si="2"/>
        <v>2</v>
      </c>
      <c r="B43" s="371" t="s">
        <v>1475</v>
      </c>
      <c r="C43" s="372"/>
      <c r="D43" s="372"/>
      <c r="E43" s="372"/>
      <c r="F43" s="372"/>
      <c r="G43" s="372"/>
      <c r="H43" s="372"/>
      <c r="I43" s="372"/>
      <c r="J43" s="10">
        <v>2</v>
      </c>
      <c r="K43" s="10"/>
    </row>
    <row r="44" spans="1:11" ht="28.5" customHeight="1" x14ac:dyDescent="0.5">
      <c r="A44" s="288">
        <f t="shared" si="2"/>
        <v>3</v>
      </c>
      <c r="B44" s="371" t="s">
        <v>1476</v>
      </c>
      <c r="C44" s="372"/>
      <c r="D44" s="372"/>
      <c r="E44" s="372"/>
      <c r="F44" s="372"/>
      <c r="G44" s="372"/>
      <c r="H44" s="372"/>
      <c r="I44" s="372"/>
      <c r="J44" s="10">
        <v>3</v>
      </c>
      <c r="K44" s="10"/>
    </row>
    <row r="45" spans="1:11" ht="43" customHeight="1" x14ac:dyDescent="0.5">
      <c r="A45" s="288">
        <f t="shared" si="2"/>
        <v>0</v>
      </c>
      <c r="B45" s="371" t="s">
        <v>2199</v>
      </c>
      <c r="C45" s="372"/>
      <c r="D45" s="372"/>
      <c r="E45" s="372"/>
      <c r="F45" s="372"/>
      <c r="G45" s="372"/>
      <c r="H45" s="372"/>
      <c r="I45" s="372"/>
      <c r="J45" s="10"/>
      <c r="K45" s="10"/>
    </row>
    <row r="46" spans="1:11" ht="28.5" customHeight="1" x14ac:dyDescent="0.5">
      <c r="A46" s="288">
        <f t="shared" si="2"/>
        <v>0</v>
      </c>
      <c r="B46" s="371" t="s">
        <v>2200</v>
      </c>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ht="14.7" thickBot="1" x14ac:dyDescent="0.55000000000000004">
      <c r="A50" s="288">
        <f t="shared" si="2"/>
        <v>0</v>
      </c>
      <c r="B50" s="374"/>
      <c r="C50" s="375"/>
      <c r="D50" s="375"/>
      <c r="E50" s="375"/>
      <c r="F50" s="375"/>
      <c r="G50" s="375"/>
      <c r="H50" s="375"/>
      <c r="I50" s="375"/>
      <c r="J50" s="10"/>
      <c r="K50" s="10"/>
    </row>
  </sheetData>
  <mergeCells count="30">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1:I41"/>
    <mergeCell ref="B42:I42"/>
    <mergeCell ref="B43:I43"/>
    <mergeCell ref="B44:I44"/>
    <mergeCell ref="B45:I45"/>
    <mergeCell ref="B46:I46"/>
    <mergeCell ref="B47:I47"/>
    <mergeCell ref="B48:I48"/>
    <mergeCell ref="B49:I49"/>
    <mergeCell ref="B50:I50"/>
  </mergeCells>
  <conditionalFormatting sqref="E7:I7 E9:I9">
    <cfRule type="expression" dxfId="87" priority="3" stopIfTrue="1">
      <formula>IF(SUM(E8:I8)=1,1,0)</formula>
    </cfRule>
  </conditionalFormatting>
  <conditionalFormatting sqref="M1">
    <cfRule type="containsText" dxfId="86" priority="1" operator="containsText" text="n/a">
      <formula>NOT(ISERROR(SEARCH("n/a",M1)))</formula>
    </cfRule>
    <cfRule type="containsText" dxfId="85" priority="2" operator="containsText" text="no">
      <formula>NOT(ISERROR(SEARCH("no",M1)))</formula>
    </cfRule>
  </conditionalFormatting>
  <dataValidations count="2">
    <dataValidation type="list" allowBlank="1" showInputMessage="1" showErrorMessage="1" sqref="B7" xr:uid="{00000000-0002-0000-2100-000000000000}">
      <formula1>$E$6:$J$6</formula1>
    </dataValidation>
    <dataValidation allowBlank="1" showInputMessage="1" showErrorMessage="1" prompt="Select the cell to the left to access full dropdown list" sqref="C7" xr:uid="{00000000-0002-0000-2100-000001000000}"/>
  </dataValidations>
  <hyperlinks>
    <hyperlink ref="M1" location="TOC!A1" display="Return to Table of Contents" xr:uid="{00000000-0004-0000-2100-000000000000}"/>
    <hyperlink ref="D1" location="'S5'!G2" display="'S5'!G2" xr:uid="{00000000-0004-0000-2100-000001000000}"/>
    <hyperlink ref="D2" location="'S5'!G28" display="'S5'!G28" xr:uid="{00000000-0004-0000-2100-000002000000}"/>
    <hyperlink ref="D7" location="'S5'!G29" display="'S5'!G29" xr:uid="{00000000-0004-0000-21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2000000}">
          <x14:formula1>
            <xm:f>Assessment_DataCollection!$V$1:$V$13</xm:f>
          </x14:formula1>
          <xm:sqref>J28:K37 J41:K50 J15:K24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Q50"/>
  <sheetViews>
    <sheetView tabSelected="1" topLeftCell="B28" zoomScale="77" zoomScaleNormal="77" workbookViewId="0">
      <selection activeCell="B44" sqref="B44:I44"/>
    </sheetView>
  </sheetViews>
  <sheetFormatPr defaultRowHeight="14.35" x14ac:dyDescent="0.5"/>
  <cols>
    <col min="1" max="1" width="8.703125" hidden="1" customWidth="1"/>
    <col min="2" max="2" width="14.52734375" customWidth="1"/>
    <col min="3" max="3" width="4" customWidth="1"/>
    <col min="4" max="4" width="32.52734375" style="30" customWidth="1"/>
    <col min="5" max="11" width="9.52734375" customWidth="1"/>
    <col min="13" max="13" width="23.29296875" customWidth="1"/>
  </cols>
  <sheetData>
    <row r="1" spans="1:17" x14ac:dyDescent="0.5">
      <c r="A1" s="288"/>
      <c r="B1" s="24" t="str">
        <f>Assessment_DataCollection!A1</f>
        <v>SECTION</v>
      </c>
      <c r="C1" s="288"/>
      <c r="D1" s="66" t="str">
        <f>Assessment_DataCollection!B541</f>
        <v xml:space="preserve"> Parent / Guardian Involvement</v>
      </c>
      <c r="E1" s="288"/>
      <c r="F1" s="288"/>
      <c r="G1" s="288"/>
      <c r="H1" s="288"/>
      <c r="I1" s="288"/>
      <c r="J1" s="288"/>
      <c r="K1" s="288"/>
      <c r="L1" s="288"/>
      <c r="M1" s="97" t="s">
        <v>81</v>
      </c>
      <c r="N1" s="288"/>
      <c r="O1" s="288"/>
      <c r="P1" s="288"/>
      <c r="Q1" s="288"/>
    </row>
    <row r="2" spans="1:17" x14ac:dyDescent="0.5">
      <c r="A2" s="288"/>
      <c r="B2" s="24" t="s">
        <v>493</v>
      </c>
      <c r="C2" s="36">
        <f>Assessment_DataCollection!A572</f>
        <v>5.4</v>
      </c>
      <c r="D2" s="66" t="str">
        <f>Assessment_DataCollection!B572</f>
        <v>Parent Resources</v>
      </c>
      <c r="E2" s="288"/>
      <c r="F2" s="288"/>
      <c r="G2" s="288"/>
      <c r="H2" s="288"/>
      <c r="I2" s="288"/>
      <c r="J2" s="288"/>
      <c r="K2" s="288"/>
      <c r="L2" s="288"/>
      <c r="M2" s="288"/>
      <c r="N2" s="288"/>
      <c r="O2" s="288"/>
      <c r="P2" s="288"/>
      <c r="Q2" s="288"/>
    </row>
    <row r="6" spans="1:17" ht="86.35" x14ac:dyDescent="0.5">
      <c r="A6" s="288"/>
      <c r="B6" s="26" t="s">
        <v>495</v>
      </c>
      <c r="C6" s="26"/>
      <c r="D6" s="50" t="s">
        <v>496</v>
      </c>
      <c r="E6" s="47" t="s">
        <v>497</v>
      </c>
      <c r="F6" s="47" t="s">
        <v>498</v>
      </c>
      <c r="G6" s="47" t="s">
        <v>499</v>
      </c>
      <c r="H6" s="47" t="s">
        <v>500</v>
      </c>
      <c r="I6" s="48" t="s">
        <v>501</v>
      </c>
      <c r="J6" s="288"/>
      <c r="K6" s="288"/>
      <c r="L6" s="288"/>
      <c r="M6" s="288"/>
      <c r="N6" s="288"/>
      <c r="O6" s="288"/>
      <c r="P6" s="288"/>
      <c r="Q6" s="288"/>
    </row>
    <row r="7" spans="1:17" ht="90" customHeight="1" thickTop="1" thickBot="1" x14ac:dyDescent="0.55000000000000004">
      <c r="A7" s="288"/>
      <c r="B7" s="51" t="s">
        <v>499</v>
      </c>
      <c r="C7" s="52" t="s">
        <v>502</v>
      </c>
      <c r="D7" s="76" t="str">
        <f>Assessment_DataCollection!B573</f>
        <v>5.4.1 States shall provide parents with resources to supervise their teen’s learning-to-drive experience. The resources should include but are not limited to:</v>
      </c>
      <c r="E7" s="53"/>
      <c r="F7" s="53"/>
      <c r="G7" s="53"/>
      <c r="H7" s="53"/>
      <c r="I7" s="53"/>
      <c r="J7" s="288"/>
      <c r="K7" s="288"/>
      <c r="L7" s="293" t="s">
        <v>520</v>
      </c>
      <c r="M7" s="293" t="s">
        <v>521</v>
      </c>
      <c r="N7" s="293" t="s">
        <v>15</v>
      </c>
      <c r="O7" s="293" t="s">
        <v>522</v>
      </c>
      <c r="P7" s="293"/>
      <c r="Q7" s="293"/>
    </row>
    <row r="8" spans="1:17" hidden="1" x14ac:dyDescent="0.5">
      <c r="A8" s="288"/>
      <c r="B8" s="23"/>
      <c r="C8" s="34" t="s">
        <v>15</v>
      </c>
      <c r="D8" s="32"/>
      <c r="E8" s="12" t="str">
        <f>IF($B7=E6,1,"")</f>
        <v/>
      </c>
      <c r="F8" s="12" t="str">
        <f>IF($B7=F6,1,"")</f>
        <v/>
      </c>
      <c r="G8" s="12">
        <f>IF($B7=G6,1,"")</f>
        <v>1</v>
      </c>
      <c r="H8" s="12" t="str">
        <f>IF($B7=H6,1,"")</f>
        <v/>
      </c>
      <c r="I8" s="12" t="str">
        <f>IF($B7=I6,1,"")</f>
        <v/>
      </c>
      <c r="J8" s="288"/>
      <c r="K8" s="288"/>
      <c r="L8" s="288" t="s">
        <v>503</v>
      </c>
      <c r="M8" s="288" t="s">
        <v>504</v>
      </c>
      <c r="N8" s="288" t="s">
        <v>15</v>
      </c>
      <c r="O8" s="288"/>
      <c r="P8" s="288"/>
      <c r="Q8" s="288"/>
    </row>
    <row r="9" spans="1:17" ht="14.7" thickTop="1" x14ac:dyDescent="0.5">
      <c r="A9" s="288"/>
      <c r="B9" s="288" t="s">
        <v>15</v>
      </c>
      <c r="C9" s="288"/>
      <c r="D9" s="33" t="s">
        <v>505</v>
      </c>
      <c r="E9" s="24">
        <f>SUM(E7:E8)</f>
        <v>0</v>
      </c>
      <c r="F9" s="24">
        <f>SUM(F7:F8)</f>
        <v>0</v>
      </c>
      <c r="G9" s="24">
        <f>SUM(G7:G8)</f>
        <v>1</v>
      </c>
      <c r="H9" s="24">
        <f>SUM(H7:H8)</f>
        <v>0</v>
      </c>
      <c r="I9" s="24">
        <f>SUM(I7:I8)</f>
        <v>0</v>
      </c>
      <c r="J9" s="288"/>
      <c r="K9" s="288"/>
      <c r="L9" s="288"/>
      <c r="M9" s="288"/>
      <c r="N9" s="288"/>
      <c r="O9" s="288"/>
      <c r="P9" s="288"/>
      <c r="Q9" s="288"/>
    </row>
    <row r="13" spans="1:17" ht="14.7" thickBot="1" x14ac:dyDescent="0.55000000000000004">
      <c r="A13" s="288"/>
      <c r="B13" s="288"/>
      <c r="C13" s="288"/>
      <c r="E13" s="288"/>
      <c r="F13" s="288"/>
      <c r="G13" s="288"/>
      <c r="H13" s="288"/>
      <c r="I13" s="288"/>
      <c r="J13" s="288"/>
      <c r="K13" s="288"/>
      <c r="L13" s="288"/>
      <c r="M13" s="288"/>
      <c r="N13" s="288"/>
      <c r="O13" s="288"/>
      <c r="P13" s="288"/>
      <c r="Q13" s="288"/>
    </row>
    <row r="14" spans="1:17" ht="43.35" thickBot="1" x14ac:dyDescent="0.55000000000000004">
      <c r="A14" s="288"/>
      <c r="B14" s="289" t="s">
        <v>506</v>
      </c>
      <c r="C14" s="290"/>
      <c r="D14" s="290"/>
      <c r="E14" s="290"/>
      <c r="F14" s="290"/>
      <c r="G14" s="290"/>
      <c r="H14" s="290"/>
      <c r="I14" s="290"/>
      <c r="J14" s="175" t="s">
        <v>507</v>
      </c>
      <c r="K14" s="176" t="s">
        <v>508</v>
      </c>
      <c r="L14" s="288"/>
      <c r="M14" s="288"/>
      <c r="N14" s="288"/>
      <c r="O14" s="288"/>
      <c r="P14" s="288"/>
      <c r="Q14" s="288"/>
    </row>
    <row r="15" spans="1:17" ht="24.75" customHeight="1" x14ac:dyDescent="0.5">
      <c r="A15" s="288" t="e">
        <f>#REF!</f>
        <v>#REF!</v>
      </c>
      <c r="B15" s="368" t="s">
        <v>1477</v>
      </c>
      <c r="C15" s="369"/>
      <c r="D15" s="369"/>
      <c r="E15" s="369"/>
      <c r="F15" s="369"/>
      <c r="G15" s="369"/>
      <c r="H15" s="369"/>
      <c r="I15" s="370"/>
      <c r="J15" s="10">
        <v>2</v>
      </c>
      <c r="K15" s="10"/>
      <c r="L15" s="288"/>
      <c r="M15" s="288"/>
      <c r="N15" s="288"/>
      <c r="O15" s="288"/>
      <c r="P15" s="288"/>
      <c r="Q15" s="288"/>
    </row>
    <row r="16" spans="1:17" ht="42.75" customHeight="1" x14ac:dyDescent="0.5">
      <c r="A16" s="288">
        <f>J15</f>
        <v>2</v>
      </c>
      <c r="B16" s="371" t="s">
        <v>1478</v>
      </c>
      <c r="C16" s="372"/>
      <c r="D16" s="372"/>
      <c r="E16" s="372"/>
      <c r="F16" s="372"/>
      <c r="G16" s="372"/>
      <c r="H16" s="372"/>
      <c r="I16" s="372"/>
      <c r="J16" s="288">
        <v>1</v>
      </c>
      <c r="K16" s="10"/>
      <c r="L16" s="288"/>
      <c r="M16" s="288"/>
      <c r="N16" s="288"/>
      <c r="O16" s="288"/>
      <c r="P16" s="288"/>
      <c r="Q16" s="288"/>
    </row>
    <row r="17" spans="1:11" ht="46.5" customHeight="1" x14ac:dyDescent="0.5">
      <c r="A17" s="288">
        <f t="shared" ref="A17:A24" si="0">J17</f>
        <v>0</v>
      </c>
      <c r="B17" s="371"/>
      <c r="C17" s="372"/>
      <c r="D17" s="372"/>
      <c r="E17" s="372"/>
      <c r="F17" s="372"/>
      <c r="G17" s="372"/>
      <c r="H17" s="372"/>
      <c r="I17" s="372"/>
      <c r="J17" s="10"/>
      <c r="K17" s="10"/>
    </row>
    <row r="18" spans="1:11" x14ac:dyDescent="0.5">
      <c r="A18" s="288">
        <f t="shared" si="0"/>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ht="14.7" thickBot="1" x14ac:dyDescent="0.55000000000000004">
      <c r="A24" s="288">
        <f t="shared" si="0"/>
        <v>0</v>
      </c>
      <c r="B24" s="374"/>
      <c r="C24" s="375"/>
      <c r="D24" s="375"/>
      <c r="E24" s="375"/>
      <c r="F24" s="375"/>
      <c r="G24" s="375"/>
      <c r="H24" s="375"/>
      <c r="I24" s="375"/>
      <c r="J24" s="10"/>
      <c r="K24" s="10"/>
    </row>
    <row r="25" spans="1:11" x14ac:dyDescent="0.5">
      <c r="A25" s="288"/>
      <c r="B25" s="288"/>
      <c r="C25" s="288"/>
      <c r="D25" s="288"/>
      <c r="E25" s="288"/>
      <c r="F25" s="288"/>
      <c r="G25" s="288"/>
      <c r="H25" s="288"/>
      <c r="I25" s="288"/>
      <c r="J25" s="288"/>
      <c r="K25" s="288"/>
    </row>
    <row r="26" spans="1:11" ht="14.7" thickBot="1" x14ac:dyDescent="0.55000000000000004">
      <c r="A26" s="288"/>
      <c r="B26" s="288"/>
      <c r="C26" s="288"/>
      <c r="D26" s="288"/>
      <c r="E26" s="288"/>
      <c r="F26" s="288"/>
      <c r="G26" s="288"/>
      <c r="H26" s="288"/>
      <c r="I26" s="288"/>
      <c r="J26" s="288"/>
      <c r="K26" s="288"/>
    </row>
    <row r="27" spans="1:11" ht="43.35" thickBot="1" x14ac:dyDescent="0.55000000000000004">
      <c r="A27" s="288"/>
      <c r="B27" s="177" t="s">
        <v>510</v>
      </c>
      <c r="C27" s="290"/>
      <c r="D27" s="290"/>
      <c r="E27" s="290"/>
      <c r="F27" s="290"/>
      <c r="G27" s="290"/>
      <c r="H27" s="290"/>
      <c r="I27" s="290"/>
      <c r="J27" s="175" t="s">
        <v>507</v>
      </c>
      <c r="K27" s="176" t="s">
        <v>508</v>
      </c>
    </row>
    <row r="28" spans="1:11" ht="37.5" customHeight="1" x14ac:dyDescent="0.5">
      <c r="A28" s="288">
        <f>J28</f>
        <v>1</v>
      </c>
      <c r="B28" s="368" t="s">
        <v>1479</v>
      </c>
      <c r="C28" s="369"/>
      <c r="D28" s="369"/>
      <c r="E28" s="369"/>
      <c r="F28" s="369"/>
      <c r="G28" s="369"/>
      <c r="H28" s="369"/>
      <c r="I28" s="370"/>
      <c r="J28" s="10">
        <v>1</v>
      </c>
      <c r="K28" s="10"/>
    </row>
    <row r="29" spans="1:11" ht="46.5" customHeight="1" x14ac:dyDescent="0.5">
      <c r="A29" s="288">
        <f t="shared" ref="A29:A37" si="1">J29</f>
        <v>2</v>
      </c>
      <c r="B29" s="371" t="s">
        <v>1480</v>
      </c>
      <c r="C29" s="372"/>
      <c r="D29" s="372"/>
      <c r="E29" s="372"/>
      <c r="F29" s="372"/>
      <c r="G29" s="372"/>
      <c r="H29" s="372"/>
      <c r="I29" s="372"/>
      <c r="J29" s="10">
        <v>2</v>
      </c>
      <c r="K29" s="10"/>
    </row>
    <row r="30" spans="1:11" ht="34.5" customHeight="1" x14ac:dyDescent="0.5">
      <c r="A30" s="288">
        <f t="shared" si="1"/>
        <v>3</v>
      </c>
      <c r="B30" s="371" t="s">
        <v>2130</v>
      </c>
      <c r="C30" s="372"/>
      <c r="D30" s="372"/>
      <c r="E30" s="372"/>
      <c r="F30" s="372"/>
      <c r="G30" s="372"/>
      <c r="H30" s="372"/>
      <c r="I30" s="372"/>
      <c r="J30" s="10">
        <v>3</v>
      </c>
      <c r="K30" s="10"/>
    </row>
    <row r="31" spans="1:11" ht="28" customHeight="1" x14ac:dyDescent="0.5">
      <c r="A31" s="288">
        <f t="shared" si="1"/>
        <v>0</v>
      </c>
      <c r="B31" s="371" t="s">
        <v>2195</v>
      </c>
      <c r="C31" s="372"/>
      <c r="D31" s="372"/>
      <c r="E31" s="372"/>
      <c r="F31" s="372"/>
      <c r="G31" s="372"/>
      <c r="H31" s="372"/>
      <c r="I31" s="372"/>
      <c r="J31" s="10"/>
      <c r="K31" s="10"/>
    </row>
    <row r="32" spans="1:11" x14ac:dyDescent="0.5">
      <c r="A32" s="288">
        <f t="shared" si="1"/>
        <v>0</v>
      </c>
      <c r="B32" s="371" t="s">
        <v>2196</v>
      </c>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x14ac:dyDescent="0.5">
      <c r="A35" s="288">
        <f t="shared" si="1"/>
        <v>0</v>
      </c>
      <c r="B35" s="371"/>
      <c r="C35" s="372"/>
      <c r="D35" s="372"/>
      <c r="E35" s="372"/>
      <c r="F35" s="372"/>
      <c r="G35" s="372"/>
      <c r="H35" s="372"/>
      <c r="I35" s="372"/>
      <c r="J35" s="10"/>
      <c r="K35" s="10"/>
    </row>
    <row r="36" spans="1:11" x14ac:dyDescent="0.5">
      <c r="A36" s="288">
        <f t="shared" si="1"/>
        <v>0</v>
      </c>
      <c r="B36" s="371"/>
      <c r="C36" s="372"/>
      <c r="D36" s="372"/>
      <c r="E36" s="372"/>
      <c r="F36" s="372"/>
      <c r="G36" s="372"/>
      <c r="H36" s="372"/>
      <c r="I36" s="372"/>
      <c r="J36" s="10"/>
      <c r="K36" s="10"/>
    </row>
    <row r="37" spans="1:11" ht="14.7" thickBot="1" x14ac:dyDescent="0.55000000000000004">
      <c r="A37" s="288">
        <f t="shared" si="1"/>
        <v>0</v>
      </c>
      <c r="B37" s="374"/>
      <c r="C37" s="375"/>
      <c r="D37" s="375"/>
      <c r="E37" s="375"/>
      <c r="F37" s="375"/>
      <c r="G37" s="375"/>
      <c r="H37" s="375"/>
      <c r="I37" s="375"/>
      <c r="J37" s="10"/>
      <c r="K37" s="10"/>
    </row>
    <row r="38" spans="1:11" x14ac:dyDescent="0.5">
      <c r="A38" s="288"/>
      <c r="B38" s="288"/>
      <c r="C38" s="288"/>
      <c r="D38" s="288"/>
      <c r="E38" s="288"/>
      <c r="F38" s="288"/>
      <c r="G38" s="288"/>
      <c r="H38" s="288"/>
      <c r="I38" s="288"/>
      <c r="J38" s="288"/>
      <c r="K38" s="288"/>
    </row>
    <row r="39" spans="1:11" ht="14.7" thickBot="1" x14ac:dyDescent="0.55000000000000004">
      <c r="A39" s="288"/>
      <c r="B39" s="288"/>
      <c r="C39" s="288"/>
      <c r="D39" s="288"/>
      <c r="E39" s="288"/>
      <c r="F39" s="288"/>
      <c r="G39" s="288"/>
      <c r="H39" s="288"/>
      <c r="I39" s="288"/>
      <c r="J39" s="288"/>
      <c r="K39" s="288"/>
    </row>
    <row r="40" spans="1:11" ht="43.35" thickBot="1" x14ac:dyDescent="0.55000000000000004">
      <c r="A40" s="288"/>
      <c r="B40" s="177" t="s">
        <v>515</v>
      </c>
      <c r="C40" s="80"/>
      <c r="D40" s="80"/>
      <c r="E40" s="80"/>
      <c r="F40" s="80"/>
      <c r="G40" s="80"/>
      <c r="H40" s="80"/>
      <c r="I40" s="80"/>
      <c r="J40" s="78" t="s">
        <v>507</v>
      </c>
      <c r="K40" s="79" t="s">
        <v>508</v>
      </c>
    </row>
    <row r="41" spans="1:11" ht="34.5" customHeight="1" x14ac:dyDescent="0.5">
      <c r="A41" s="288">
        <f>J41</f>
        <v>3</v>
      </c>
      <c r="B41" s="368" t="s">
        <v>1481</v>
      </c>
      <c r="C41" s="369"/>
      <c r="D41" s="369"/>
      <c r="E41" s="369"/>
      <c r="F41" s="369"/>
      <c r="G41" s="369"/>
      <c r="H41" s="369"/>
      <c r="I41" s="370"/>
      <c r="J41" s="10">
        <v>3</v>
      </c>
      <c r="K41" s="10"/>
    </row>
    <row r="42" spans="1:11" ht="69.75" customHeight="1" x14ac:dyDescent="0.5">
      <c r="A42" s="288">
        <f t="shared" ref="A42:A50" si="2">J42</f>
        <v>1</v>
      </c>
      <c r="B42" s="371" t="s">
        <v>1482</v>
      </c>
      <c r="C42" s="372"/>
      <c r="D42" s="372"/>
      <c r="E42" s="372"/>
      <c r="F42" s="372"/>
      <c r="G42" s="372"/>
      <c r="H42" s="372"/>
      <c r="I42" s="372"/>
      <c r="J42" s="10">
        <v>1</v>
      </c>
      <c r="K42" s="10"/>
    </row>
    <row r="43" spans="1:11" ht="57.75" customHeight="1" x14ac:dyDescent="0.5">
      <c r="A43" s="288">
        <f t="shared" si="2"/>
        <v>2</v>
      </c>
      <c r="B43" s="371" t="s">
        <v>2131</v>
      </c>
      <c r="C43" s="372"/>
      <c r="D43" s="372"/>
      <c r="E43" s="372"/>
      <c r="F43" s="372"/>
      <c r="G43" s="372"/>
      <c r="H43" s="372"/>
      <c r="I43" s="372"/>
      <c r="J43" s="10">
        <v>2</v>
      </c>
      <c r="K43" s="10"/>
    </row>
    <row r="44" spans="1:11" ht="66" customHeight="1" x14ac:dyDescent="0.5">
      <c r="A44" s="288">
        <f t="shared" si="2"/>
        <v>0</v>
      </c>
      <c r="B44" s="371" t="s">
        <v>2215</v>
      </c>
      <c r="C44" s="372"/>
      <c r="D44" s="372"/>
      <c r="E44" s="372"/>
      <c r="F44" s="372"/>
      <c r="G44" s="372"/>
      <c r="H44" s="372"/>
      <c r="I44" s="372"/>
      <c r="J44" s="10"/>
      <c r="K44" s="10"/>
    </row>
    <row r="45" spans="1:11" ht="33.5" customHeight="1" x14ac:dyDescent="0.5">
      <c r="A45" s="288">
        <f t="shared" si="2"/>
        <v>0</v>
      </c>
      <c r="B45" s="371" t="s">
        <v>2202</v>
      </c>
      <c r="C45" s="372"/>
      <c r="D45" s="372"/>
      <c r="E45" s="372"/>
      <c r="F45" s="372"/>
      <c r="G45" s="372"/>
      <c r="H45" s="372"/>
      <c r="I45" s="372"/>
      <c r="J45" s="10"/>
      <c r="K45" s="10"/>
    </row>
    <row r="46" spans="1:11" ht="33.5" customHeight="1" x14ac:dyDescent="0.5">
      <c r="A46" s="288">
        <f t="shared" si="2"/>
        <v>0</v>
      </c>
      <c r="B46" s="371" t="s">
        <v>2214</v>
      </c>
      <c r="C46" s="372"/>
      <c r="D46" s="372"/>
      <c r="E46" s="372"/>
      <c r="F46" s="372"/>
      <c r="G46" s="372"/>
      <c r="H46" s="372"/>
      <c r="I46" s="372"/>
      <c r="J46" s="10"/>
      <c r="K46" s="10"/>
    </row>
    <row r="47" spans="1:11" ht="47" customHeight="1" x14ac:dyDescent="0.5">
      <c r="A47" s="288">
        <f t="shared" si="2"/>
        <v>0</v>
      </c>
      <c r="B47" s="371" t="s">
        <v>2201</v>
      </c>
      <c r="C47" s="372"/>
      <c r="D47" s="372"/>
      <c r="E47" s="372"/>
      <c r="F47" s="372"/>
      <c r="G47" s="372"/>
      <c r="H47" s="372"/>
      <c r="I47" s="372"/>
      <c r="J47" s="10"/>
      <c r="K47" s="10"/>
    </row>
    <row r="48" spans="1:11" x14ac:dyDescent="0.5">
      <c r="A48" s="288">
        <f t="shared" si="2"/>
        <v>0</v>
      </c>
      <c r="B48" s="371"/>
      <c r="C48" s="372"/>
      <c r="D48" s="372"/>
      <c r="E48" s="372"/>
      <c r="F48" s="372"/>
      <c r="G48" s="372"/>
      <c r="H48" s="372"/>
      <c r="I48" s="372"/>
      <c r="J48" s="10"/>
      <c r="K48" s="10"/>
    </row>
    <row r="49" spans="1:11" x14ac:dyDescent="0.5">
      <c r="A49" s="288">
        <f t="shared" si="2"/>
        <v>0</v>
      </c>
      <c r="B49" s="371"/>
      <c r="C49" s="372"/>
      <c r="D49" s="372"/>
      <c r="E49" s="372"/>
      <c r="F49" s="372"/>
      <c r="G49" s="372"/>
      <c r="H49" s="372"/>
      <c r="I49" s="372"/>
      <c r="J49" s="10"/>
      <c r="K49" s="10"/>
    </row>
    <row r="50" spans="1:11" ht="14.7" thickBot="1" x14ac:dyDescent="0.55000000000000004">
      <c r="A50" s="288">
        <f t="shared" si="2"/>
        <v>0</v>
      </c>
      <c r="B50" s="374"/>
      <c r="C50" s="375"/>
      <c r="D50" s="375"/>
      <c r="E50" s="375"/>
      <c r="F50" s="375"/>
      <c r="G50" s="375"/>
      <c r="H50" s="375"/>
      <c r="I50" s="375"/>
      <c r="J50" s="10"/>
      <c r="K50" s="10"/>
    </row>
  </sheetData>
  <mergeCells count="30">
    <mergeCell ref="B15:I15"/>
    <mergeCell ref="B16:I16"/>
    <mergeCell ref="B17:I17"/>
    <mergeCell ref="B18:I18"/>
    <mergeCell ref="B19:I19"/>
    <mergeCell ref="B21:I21"/>
    <mergeCell ref="B22:I22"/>
    <mergeCell ref="B23:I23"/>
    <mergeCell ref="B24:I24"/>
    <mergeCell ref="B20:I20"/>
    <mergeCell ref="B28:I28"/>
    <mergeCell ref="B29:I29"/>
    <mergeCell ref="B30:I30"/>
    <mergeCell ref="B31:I31"/>
    <mergeCell ref="B32:I32"/>
    <mergeCell ref="B33:I33"/>
    <mergeCell ref="B34:I34"/>
    <mergeCell ref="B35:I35"/>
    <mergeCell ref="B36:I36"/>
    <mergeCell ref="B37:I37"/>
    <mergeCell ref="B41:I41"/>
    <mergeCell ref="B42:I42"/>
    <mergeCell ref="B43:I43"/>
    <mergeCell ref="B44:I44"/>
    <mergeCell ref="B45:I45"/>
    <mergeCell ref="B46:I46"/>
    <mergeCell ref="B47:I47"/>
    <mergeCell ref="B48:I48"/>
    <mergeCell ref="B49:I49"/>
    <mergeCell ref="B50:I50"/>
  </mergeCells>
  <conditionalFormatting sqref="E7:I7 E9:I9">
    <cfRule type="expression" dxfId="84" priority="3" stopIfTrue="1">
      <formula>IF(SUM(E8:I8)=1,1,0)</formula>
    </cfRule>
  </conditionalFormatting>
  <conditionalFormatting sqref="M1">
    <cfRule type="containsText" dxfId="83" priority="1" operator="containsText" text="n/a">
      <formula>NOT(ISERROR(SEARCH("n/a",M1)))</formula>
    </cfRule>
    <cfRule type="containsText" dxfId="82"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2200-000000000000}"/>
    <dataValidation type="list" allowBlank="1" showInputMessage="1" showErrorMessage="1" sqref="B7" xr:uid="{00000000-0002-0000-2200-000001000000}">
      <formula1>$E$6:$J$6</formula1>
    </dataValidation>
  </dataValidations>
  <hyperlinks>
    <hyperlink ref="M1" location="TOC!A1" display="Return to Table of Contents" xr:uid="{00000000-0004-0000-2200-000000000000}"/>
    <hyperlink ref="D1" location="'S5'!G2" display="'S5'!G2" xr:uid="{00000000-0004-0000-2200-000001000000}"/>
    <hyperlink ref="D2" location="'S5'!G33" display="'S5'!G33" xr:uid="{00000000-0004-0000-2200-000002000000}"/>
    <hyperlink ref="D7" location="'S5'!G34" display="'S5'!G34" xr:uid="{00000000-0004-0000-22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2000000}">
          <x14:formula1>
            <xm:f>Assessment_DataCollection!$V$1:$V$13</xm:f>
          </x14:formula1>
          <xm:sqref>J28:K37 J41:K50 J15 J17:K24 K15:K16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K89"/>
  <sheetViews>
    <sheetView showGridLines="0" topLeftCell="A7" workbookViewId="0">
      <selection activeCell="H1" sqref="H1"/>
    </sheetView>
  </sheetViews>
  <sheetFormatPr defaultRowHeight="14.35" x14ac:dyDescent="0.5"/>
  <cols>
    <col min="3" max="8" width="14.05859375" customWidth="1"/>
    <col min="9" max="10" width="9.52734375" customWidth="1"/>
  </cols>
  <sheetData>
    <row r="1" spans="1:11" x14ac:dyDescent="0.5">
      <c r="A1" s="24" t="str">
        <f>Assessment_DataCollection!A1</f>
        <v>SECTION</v>
      </c>
      <c r="B1" s="288"/>
      <c r="C1" s="174" t="str">
        <f>Assessment_DataCollection!B541</f>
        <v xml:space="preserve"> Parent / Guardian Involvement</v>
      </c>
      <c r="D1" s="288"/>
      <c r="E1" s="288"/>
      <c r="F1" s="288"/>
      <c r="G1" s="288"/>
      <c r="H1" s="97" t="s">
        <v>81</v>
      </c>
      <c r="I1" s="288"/>
      <c r="J1" s="288"/>
      <c r="K1" s="288"/>
    </row>
    <row r="2" spans="1:11" x14ac:dyDescent="0.5">
      <c r="A2" s="29" t="s">
        <v>548</v>
      </c>
      <c r="B2" s="288"/>
      <c r="C2" s="288"/>
      <c r="D2" s="288"/>
      <c r="E2" s="288"/>
      <c r="F2" s="288"/>
      <c r="G2" s="288"/>
      <c r="H2" s="288"/>
      <c r="I2" s="288"/>
      <c r="J2" s="288"/>
      <c r="K2" s="288"/>
    </row>
    <row r="3" spans="1:11" ht="14.7" thickBot="1" x14ac:dyDescent="0.55000000000000004">
      <c r="A3" s="288"/>
      <c r="B3" s="288"/>
      <c r="C3" s="17"/>
      <c r="D3" s="288"/>
      <c r="E3" s="288"/>
      <c r="F3" s="288"/>
      <c r="G3" s="288"/>
      <c r="H3" s="288"/>
      <c r="I3" s="288"/>
      <c r="J3" s="288"/>
      <c r="K3" s="288"/>
    </row>
    <row r="4" spans="1:11" x14ac:dyDescent="0.5">
      <c r="A4" s="288"/>
      <c r="B4" s="288"/>
      <c r="C4" s="38" t="s">
        <v>15</v>
      </c>
      <c r="D4" s="43">
        <f>'S5S5.1'!C2</f>
        <v>5.0999999999999996</v>
      </c>
      <c r="E4" s="37">
        <f>'S5S5.2'!C2</f>
        <v>5.2</v>
      </c>
      <c r="F4" s="37">
        <f>'S5S5.3'!C2</f>
        <v>5.3</v>
      </c>
      <c r="G4" s="37">
        <f>'S5S5.4'!C2</f>
        <v>5.4</v>
      </c>
      <c r="H4" s="293"/>
      <c r="I4" s="293"/>
      <c r="J4" s="293"/>
      <c r="K4" s="293"/>
    </row>
    <row r="5" spans="1:11" ht="56.2" customHeight="1" thickBot="1" x14ac:dyDescent="0.55000000000000004">
      <c r="A5" s="24" t="s">
        <v>493</v>
      </c>
      <c r="B5" s="13"/>
      <c r="C5" s="39" t="s">
        <v>549</v>
      </c>
      <c r="D5" s="77" t="str">
        <f>'S5S5.1'!D2</f>
        <v>Supervised Driving Practice</v>
      </c>
      <c r="E5" s="77" t="str">
        <f>'S5S5.2'!D2</f>
        <v>Parent Seminar</v>
      </c>
      <c r="F5" s="77" t="str">
        <f>'S5S5.3'!D2</f>
        <v>Parent Progress Reports</v>
      </c>
      <c r="G5" s="77" t="str">
        <f>'S5S5.4'!D2</f>
        <v>Parent Resources</v>
      </c>
      <c r="H5" s="293"/>
      <c r="I5" s="293" t="s">
        <v>550</v>
      </c>
      <c r="J5" s="293"/>
      <c r="K5" s="293"/>
    </row>
    <row r="6" spans="1:11" ht="14.7" thickTop="1" x14ac:dyDescent="0.5">
      <c r="A6" s="379" t="s">
        <v>551</v>
      </c>
      <c r="B6" s="379"/>
      <c r="C6" s="45">
        <f>SUM(D6:G6)</f>
        <v>1</v>
      </c>
      <c r="D6" s="288">
        <f>'S5S5.1'!E11</f>
        <v>0</v>
      </c>
      <c r="E6" s="288">
        <f>'S5S5.2'!E11</f>
        <v>1</v>
      </c>
      <c r="F6" s="288">
        <f>'S5S5.3'!E9</f>
        <v>0</v>
      </c>
      <c r="G6" s="288">
        <f>'S5S5.4'!E9</f>
        <v>0</v>
      </c>
      <c r="H6" s="293"/>
      <c r="I6" s="293">
        <f>C6*0</f>
        <v>0</v>
      </c>
      <c r="J6" s="293"/>
      <c r="K6" s="293"/>
    </row>
    <row r="7" spans="1:11" x14ac:dyDescent="0.5">
      <c r="A7" s="380" t="s">
        <v>552</v>
      </c>
      <c r="B7" s="380"/>
      <c r="C7" s="40">
        <f>SUM(D7:G7)</f>
        <v>1</v>
      </c>
      <c r="D7" s="288">
        <f>'S5S5.1'!F11</f>
        <v>0</v>
      </c>
      <c r="E7" s="288">
        <f>'S5S5.2'!F11</f>
        <v>0</v>
      </c>
      <c r="F7" s="288">
        <f>'S5S5.3'!F9</f>
        <v>1</v>
      </c>
      <c r="G7" s="288">
        <f>'S5S5.4'!F9</f>
        <v>0</v>
      </c>
      <c r="H7" s="293"/>
      <c r="I7" s="293">
        <f>C7*45</f>
        <v>45</v>
      </c>
      <c r="J7" s="293"/>
      <c r="K7" s="293"/>
    </row>
    <row r="8" spans="1:11" x14ac:dyDescent="0.5">
      <c r="A8" s="380" t="s">
        <v>553</v>
      </c>
      <c r="B8" s="380"/>
      <c r="C8" s="40">
        <f>SUM(D8:G8)</f>
        <v>2</v>
      </c>
      <c r="D8" s="288">
        <f>'S5S5.1'!G11</f>
        <v>1</v>
      </c>
      <c r="E8" s="288">
        <f>'S5S5.2'!G11</f>
        <v>0</v>
      </c>
      <c r="F8" s="288">
        <f>'S5S5.3'!G9</f>
        <v>0</v>
      </c>
      <c r="G8" s="288">
        <f>'S5S5.4'!G9</f>
        <v>1</v>
      </c>
      <c r="H8" s="293"/>
      <c r="I8" s="293">
        <f>C8*90</f>
        <v>180</v>
      </c>
      <c r="J8" s="293"/>
      <c r="K8" s="293"/>
    </row>
    <row r="9" spans="1:11" x14ac:dyDescent="0.5">
      <c r="A9" s="380" t="s">
        <v>554</v>
      </c>
      <c r="B9" s="380"/>
      <c r="C9" s="40">
        <f>SUM(D9:G9)</f>
        <v>2</v>
      </c>
      <c r="D9" s="288">
        <f>'S5S5.1'!H11</f>
        <v>1</v>
      </c>
      <c r="E9" s="288">
        <f>'S5S5.2'!H11</f>
        <v>1</v>
      </c>
      <c r="F9" s="288">
        <f>'S5S5.3'!H9</f>
        <v>0</v>
      </c>
      <c r="G9" s="288">
        <f>'S5S5.4'!H9</f>
        <v>0</v>
      </c>
      <c r="H9" s="293"/>
      <c r="I9" s="293">
        <f>C9*135</f>
        <v>270</v>
      </c>
      <c r="J9" s="293"/>
      <c r="K9" s="293"/>
    </row>
    <row r="10" spans="1:11" ht="14.7" thickBot="1" x14ac:dyDescent="0.55000000000000004">
      <c r="A10" s="381" t="s">
        <v>555</v>
      </c>
      <c r="B10" s="381"/>
      <c r="C10" s="41">
        <f>SUM(D10:G10)</f>
        <v>0</v>
      </c>
      <c r="D10" s="13">
        <f>'S5S5.1'!I11</f>
        <v>0</v>
      </c>
      <c r="E10" s="13">
        <f>'S5S5.2'!I11</f>
        <v>0</v>
      </c>
      <c r="F10" s="13">
        <f>'S5S5.3'!I9</f>
        <v>0</v>
      </c>
      <c r="G10" s="13">
        <f>'S5S5.4'!I9</f>
        <v>0</v>
      </c>
      <c r="H10" s="293"/>
      <c r="I10" s="281">
        <f>C10*180</f>
        <v>0</v>
      </c>
      <c r="J10" s="293"/>
      <c r="K10" s="293"/>
    </row>
    <row r="11" spans="1:11" ht="15" thickTop="1" thickBot="1" x14ac:dyDescent="0.55000000000000004">
      <c r="A11" s="288"/>
      <c r="B11" s="288"/>
      <c r="C11" s="42">
        <f>SUM(C6:C10)</f>
        <v>6</v>
      </c>
      <c r="D11" s="17"/>
      <c r="E11" s="288"/>
      <c r="F11" s="288"/>
      <c r="G11" s="288"/>
      <c r="H11" s="293"/>
      <c r="I11" s="293">
        <f>ROUND((SUM(I6:I10)/C11),0)</f>
        <v>83</v>
      </c>
      <c r="J11" s="293">
        <f>360-I11</f>
        <v>277</v>
      </c>
      <c r="K11" s="293"/>
    </row>
    <row r="12" spans="1:11" x14ac:dyDescent="0.5">
      <c r="A12" s="288"/>
      <c r="B12" s="288"/>
      <c r="C12" s="17"/>
      <c r="D12" s="288"/>
      <c r="E12" s="288"/>
      <c r="F12" s="288"/>
      <c r="G12" s="288"/>
      <c r="H12" s="293"/>
      <c r="I12" s="293" t="s">
        <v>15</v>
      </c>
      <c r="J12" s="293"/>
      <c r="K12" s="293"/>
    </row>
    <row r="20" spans="5:5" x14ac:dyDescent="0.5">
      <c r="E20" s="17"/>
    </row>
    <row r="21" spans="5:5" x14ac:dyDescent="0.5">
      <c r="E21" s="17"/>
    </row>
    <row r="35" spans="1:10" ht="14.7" thickBot="1" x14ac:dyDescent="0.55000000000000004">
      <c r="A35" s="288"/>
      <c r="B35" s="288"/>
      <c r="C35" s="288"/>
      <c r="D35" s="288"/>
      <c r="E35" s="288"/>
      <c r="F35" s="288"/>
      <c r="G35" s="288"/>
      <c r="H35" s="288"/>
      <c r="I35" s="288"/>
      <c r="J35" s="288"/>
    </row>
    <row r="36" spans="1:10" ht="43.35" thickBot="1" x14ac:dyDescent="0.55000000000000004">
      <c r="A36" s="289" t="s">
        <v>506</v>
      </c>
      <c r="B36" s="290"/>
      <c r="C36" s="290"/>
      <c r="D36" s="290"/>
      <c r="E36" s="290"/>
      <c r="F36" s="290"/>
      <c r="G36" s="291" t="s">
        <v>507</v>
      </c>
      <c r="H36" s="288"/>
      <c r="I36" s="288"/>
      <c r="J36" s="288"/>
    </row>
    <row r="37" spans="1:10" s="288" customFormat="1" ht="15.7" thickBot="1" x14ac:dyDescent="0.55000000000000004">
      <c r="A37" s="289" t="s">
        <v>66</v>
      </c>
      <c r="B37" s="290"/>
      <c r="C37" s="290"/>
      <c r="D37" s="290"/>
      <c r="E37" s="290"/>
      <c r="F37" s="290"/>
      <c r="G37" s="283"/>
    </row>
    <row r="38" spans="1:10" ht="14.7" thickBot="1" x14ac:dyDescent="0.55000000000000004">
      <c r="A38" s="376" t="str">
        <f>VLOOKUP(G38,'S5S5.1'!$A$15:$I$24,2,FALSE)</f>
        <v xml:space="preserve">Align Maine's Graduated Driver Licensing System with the NHTSA Graduated Driver Licensing System Model requirements, such as ensure that sanctions for noncompliance with GDL requirements by novie teen drivers are developed and enforced uniformly. </v>
      </c>
      <c r="B38" s="377"/>
      <c r="C38" s="377"/>
      <c r="D38" s="377"/>
      <c r="E38" s="377"/>
      <c r="F38" s="378"/>
      <c r="G38" s="292">
        <v>1</v>
      </c>
      <c r="H38" s="288"/>
      <c r="I38" s="288"/>
      <c r="J38" s="288"/>
    </row>
    <row r="39" spans="1:10" ht="14.7" thickBot="1" x14ac:dyDescent="0.55000000000000004">
      <c r="A39" s="376" t="e">
        <f>VLOOKUP(G39,'S5S5.1'!$A$15:$I$24,2,FALSE)</f>
        <v>#N/A</v>
      </c>
      <c r="B39" s="377"/>
      <c r="C39" s="377"/>
      <c r="D39" s="377"/>
      <c r="E39" s="377"/>
      <c r="F39" s="378"/>
      <c r="G39" s="292">
        <v>2</v>
      </c>
      <c r="H39" s="288"/>
      <c r="I39" s="288"/>
      <c r="J39" s="288"/>
    </row>
    <row r="40" spans="1:10" ht="15" customHeight="1" thickBot="1" x14ac:dyDescent="0.55000000000000004">
      <c r="A40" s="376" t="e">
        <f>VLOOKUP(G40,'S5S5.1'!$A$15:$I$24,2,FALSE)</f>
        <v>#N/A</v>
      </c>
      <c r="B40" s="377"/>
      <c r="C40" s="377"/>
      <c r="D40" s="377"/>
      <c r="E40" s="377"/>
      <c r="F40" s="378"/>
      <c r="G40" s="292">
        <v>3</v>
      </c>
      <c r="H40" s="288"/>
      <c r="I40" s="288"/>
      <c r="J40" s="288"/>
    </row>
    <row r="41" spans="1:10" s="288" customFormat="1" ht="15" customHeight="1" thickBot="1" x14ac:dyDescent="0.55000000000000004">
      <c r="A41" s="294" t="s">
        <v>68</v>
      </c>
      <c r="B41" s="295"/>
      <c r="C41" s="295"/>
      <c r="D41" s="295"/>
      <c r="E41" s="295"/>
      <c r="F41" s="295"/>
      <c r="G41" s="284"/>
    </row>
    <row r="42" spans="1:10" ht="14.7" thickBot="1" x14ac:dyDescent="0.55000000000000004">
      <c r="A42" s="376" t="str">
        <f>VLOOKUP(G42,'S5S5.2'!$A$15:$I$24,2,FALSE)</f>
        <v>Maine plans on continueing to produce the Parent Supervised Driving Program Manual</v>
      </c>
      <c r="B42" s="377"/>
      <c r="C42" s="377"/>
      <c r="D42" s="377"/>
      <c r="E42" s="377"/>
      <c r="F42" s="378"/>
      <c r="G42" s="292">
        <v>1</v>
      </c>
      <c r="H42" s="288"/>
      <c r="I42" s="288"/>
      <c r="J42" s="288"/>
    </row>
    <row r="43" spans="1:10" ht="14.7" thickBot="1" x14ac:dyDescent="0.55000000000000004">
      <c r="A43" s="376" t="str">
        <f>VLOOKUP(G43,'S5S5.2'!$A$15:$I$24,2,FALSE)</f>
        <v xml:space="preserve">Main plans on continuing the parent involvement requirement with more added direction for requirements. </v>
      </c>
      <c r="B43" s="377"/>
      <c r="C43" s="377"/>
      <c r="D43" s="377"/>
      <c r="E43" s="377"/>
      <c r="F43" s="378"/>
      <c r="G43" s="292">
        <v>2</v>
      </c>
      <c r="H43" s="288"/>
      <c r="I43" s="288"/>
      <c r="J43" s="288"/>
    </row>
    <row r="44" spans="1:10" ht="15" customHeight="1" thickBot="1" x14ac:dyDescent="0.55000000000000004">
      <c r="A44" s="376" t="e">
        <f>VLOOKUP(G44,'S5S5.2'!$A$15:$I$24,2,FALSE)</f>
        <v>#N/A</v>
      </c>
      <c r="B44" s="377"/>
      <c r="C44" s="377"/>
      <c r="D44" s="377"/>
      <c r="E44" s="377"/>
      <c r="F44" s="378"/>
      <c r="G44" s="292">
        <v>3</v>
      </c>
      <c r="H44" s="288"/>
      <c r="I44" s="288"/>
      <c r="J44" s="288"/>
    </row>
    <row r="45" spans="1:10" s="288" customFormat="1" ht="15" customHeight="1" thickBot="1" x14ac:dyDescent="0.55000000000000004">
      <c r="A45" s="294" t="s">
        <v>70</v>
      </c>
      <c r="B45" s="295"/>
      <c r="C45" s="295"/>
      <c r="D45" s="295"/>
      <c r="E45" s="295"/>
      <c r="F45" s="295"/>
      <c r="G45" s="284"/>
    </row>
    <row r="46" spans="1:10" ht="14.7" thickBot="1" x14ac:dyDescent="0.55000000000000004">
      <c r="A46" s="376" t="e">
        <f>VLOOKUP(G46,'S5S5.3'!$A$15:$I$24,2,FALSE)</f>
        <v>#N/A</v>
      </c>
      <c r="B46" s="377"/>
      <c r="C46" s="377"/>
      <c r="D46" s="377"/>
      <c r="E46" s="377"/>
      <c r="F46" s="378"/>
      <c r="G46" s="292">
        <v>1</v>
      </c>
      <c r="H46" s="288"/>
      <c r="I46" s="288"/>
      <c r="J46" s="288"/>
    </row>
    <row r="47" spans="1:10" ht="14.7" thickBot="1" x14ac:dyDescent="0.55000000000000004">
      <c r="A47" s="376" t="e">
        <f>VLOOKUP(G47,'S5S5.3'!$A$15:$I$24,2,FALSE)</f>
        <v>#N/A</v>
      </c>
      <c r="B47" s="377"/>
      <c r="C47" s="377"/>
      <c r="D47" s="377"/>
      <c r="E47" s="377"/>
      <c r="F47" s="378"/>
      <c r="G47" s="292">
        <v>2</v>
      </c>
      <c r="H47" s="288"/>
      <c r="I47" s="288"/>
      <c r="J47" s="288"/>
    </row>
    <row r="48" spans="1:10" ht="15" customHeight="1" thickBot="1" x14ac:dyDescent="0.55000000000000004">
      <c r="A48" s="376" t="e">
        <f>VLOOKUP(G48,'S5S5.3'!$A$15:$I$24,2,FALSE)</f>
        <v>#N/A</v>
      </c>
      <c r="B48" s="377"/>
      <c r="C48" s="377"/>
      <c r="D48" s="377"/>
      <c r="E48" s="377"/>
      <c r="F48" s="378"/>
      <c r="G48" s="292">
        <v>3</v>
      </c>
      <c r="H48" s="288"/>
      <c r="I48" s="288"/>
      <c r="J48" s="288"/>
    </row>
    <row r="49" spans="1:10" s="288" customFormat="1" ht="15" customHeight="1" thickBot="1" x14ac:dyDescent="0.55000000000000004">
      <c r="A49" s="289" t="s">
        <v>72</v>
      </c>
      <c r="B49" s="295"/>
      <c r="C49" s="295"/>
      <c r="D49" s="295"/>
      <c r="E49" s="295"/>
      <c r="F49" s="295"/>
      <c r="G49" s="287"/>
    </row>
    <row r="50" spans="1:10" ht="14.7" thickBot="1" x14ac:dyDescent="0.55000000000000004">
      <c r="A50" s="376" t="e">
        <f>VLOOKUP(G50,'S5S5.4'!$A$15:$I$24,2,FALSE)</f>
        <v>#N/A</v>
      </c>
      <c r="B50" s="377"/>
      <c r="C50" s="377"/>
      <c r="D50" s="377"/>
      <c r="E50" s="377"/>
      <c r="F50" s="378"/>
      <c r="G50" s="292">
        <v>1</v>
      </c>
      <c r="H50" s="288"/>
      <c r="I50" s="288"/>
      <c r="J50" s="288"/>
    </row>
    <row r="51" spans="1:10" ht="14.7" thickBot="1" x14ac:dyDescent="0.55000000000000004">
      <c r="A51" s="376" t="str">
        <f>VLOOKUP(G51,'S5S5.4'!$A$15:$I$24,2,FALSE)</f>
        <v>Developing a more focused platform for communicating with parents and develop their support through education and support materials.</v>
      </c>
      <c r="B51" s="377"/>
      <c r="C51" s="377"/>
      <c r="D51" s="377"/>
      <c r="E51" s="377"/>
      <c r="F51" s="378"/>
      <c r="G51" s="292">
        <v>2</v>
      </c>
      <c r="H51" s="288"/>
      <c r="I51" s="288"/>
      <c r="J51" s="288"/>
    </row>
    <row r="52" spans="1:10" ht="15" customHeight="1" thickBot="1" x14ac:dyDescent="0.55000000000000004">
      <c r="A52" s="350" t="e">
        <f>VLOOKUP(G52,'S5S5.4'!$A$15:$I$24,2,FALSE)</f>
        <v>#N/A</v>
      </c>
      <c r="B52" s="351"/>
      <c r="C52" s="351"/>
      <c r="D52" s="351"/>
      <c r="E52" s="351"/>
      <c r="F52" s="351"/>
      <c r="G52" s="292">
        <v>3</v>
      </c>
      <c r="H52" s="288"/>
      <c r="I52" s="288"/>
      <c r="J52" s="288"/>
    </row>
    <row r="53" spans="1:10" ht="14.7" thickBot="1" x14ac:dyDescent="0.55000000000000004">
      <c r="A53" s="288"/>
      <c r="B53" s="288"/>
      <c r="C53" s="288"/>
      <c r="D53" s="288"/>
      <c r="E53" s="288"/>
      <c r="F53" s="288"/>
      <c r="G53" s="288"/>
      <c r="H53" s="288"/>
      <c r="I53" s="288"/>
      <c r="J53" s="288"/>
    </row>
    <row r="54" spans="1:10" ht="43.35" thickBot="1" x14ac:dyDescent="0.55000000000000004">
      <c r="A54" s="289" t="s">
        <v>510</v>
      </c>
      <c r="B54" s="290"/>
      <c r="C54" s="290"/>
      <c r="D54" s="290"/>
      <c r="E54" s="290"/>
      <c r="F54" s="290"/>
      <c r="G54" s="291" t="s">
        <v>507</v>
      </c>
      <c r="H54" s="288"/>
      <c r="I54" s="288"/>
      <c r="J54" s="288"/>
    </row>
    <row r="55" spans="1:10" s="288" customFormat="1" ht="15.7" thickBot="1" x14ac:dyDescent="0.55000000000000004">
      <c r="A55" s="289" t="s">
        <v>66</v>
      </c>
      <c r="B55" s="290"/>
      <c r="C55" s="290"/>
      <c r="D55" s="290"/>
      <c r="E55" s="290"/>
      <c r="F55" s="290"/>
      <c r="G55" s="283"/>
    </row>
    <row r="56" spans="1:10" ht="14.7" thickBot="1" x14ac:dyDescent="0.55000000000000004">
      <c r="A56" s="376" t="str">
        <f>VLOOKUP(G56,'S5S5.1'!$A$28:$I$37,2,FALSE)</f>
        <v xml:space="preserve">State has very defined GDL laws with penalties which exceed the national expectations. 							</v>
      </c>
      <c r="B56" s="377"/>
      <c r="C56" s="377"/>
      <c r="D56" s="377"/>
      <c r="E56" s="377"/>
      <c r="F56" s="378"/>
      <c r="G56" s="292">
        <v>1</v>
      </c>
      <c r="H56" s="288"/>
      <c r="I56" s="288"/>
      <c r="J56" s="288"/>
    </row>
    <row r="57" spans="1:10" ht="14.7" thickBot="1" x14ac:dyDescent="0.55000000000000004">
      <c r="A57" s="376" t="str">
        <f>VLOOKUP(G57,'S5S5.1'!$A$28:$I$37,2,FALSE)</f>
        <v xml:space="preserve">Intermediate driver restrictions are in effect for 270 days requiring parents/guardians to oversee for an extended period of time beyond supervised driving practice of 70 hours. </v>
      </c>
      <c r="B57" s="377"/>
      <c r="C57" s="377"/>
      <c r="D57" s="377"/>
      <c r="E57" s="377"/>
      <c r="F57" s="378"/>
      <c r="G57" s="292">
        <v>2</v>
      </c>
      <c r="H57" s="288"/>
      <c r="I57" s="288"/>
      <c r="J57" s="288"/>
    </row>
    <row r="58" spans="1:10" ht="15" customHeight="1" thickBot="1" x14ac:dyDescent="0.55000000000000004">
      <c r="A58" s="376" t="e">
        <f>VLOOKUP(G58,'S5S5.1'!$A$28:$I$37,2,FALSE)</f>
        <v>#N/A</v>
      </c>
      <c r="B58" s="377"/>
      <c r="C58" s="377"/>
      <c r="D58" s="377"/>
      <c r="E58" s="377"/>
      <c r="F58" s="378"/>
      <c r="G58" s="292">
        <v>3</v>
      </c>
      <c r="H58" s="288"/>
      <c r="I58" s="288"/>
      <c r="J58" s="288"/>
    </row>
    <row r="59" spans="1:10" s="288" customFormat="1" ht="15" customHeight="1" thickBot="1" x14ac:dyDescent="0.55000000000000004">
      <c r="A59" s="294" t="s">
        <v>68</v>
      </c>
      <c r="B59" s="295"/>
      <c r="C59" s="295"/>
      <c r="D59" s="295"/>
      <c r="E59" s="295"/>
      <c r="F59" s="295"/>
      <c r="G59" s="284"/>
    </row>
    <row r="60" spans="1:10" ht="14.7" thickBot="1" x14ac:dyDescent="0.55000000000000004">
      <c r="A60" s="376" t="str">
        <f>VLOOKUP(G60,'S5S5.2'!$A$28:$I$37,2,FALSE)</f>
        <v>State takes the parent component seriously and requires parent education.</v>
      </c>
      <c r="B60" s="377"/>
      <c r="C60" s="377"/>
      <c r="D60" s="377"/>
      <c r="E60" s="377"/>
      <c r="F60" s="378"/>
      <c r="G60" s="292">
        <v>1</v>
      </c>
      <c r="H60" s="288"/>
      <c r="I60" s="288"/>
      <c r="J60" s="288"/>
    </row>
    <row r="61" spans="1:10" ht="14.7" thickBot="1" x14ac:dyDescent="0.55000000000000004">
      <c r="A61" s="376" t="str">
        <f>VLOOKUP(G61,'S5S5.2'!$A$28:$I$37,2,FALSE)</f>
        <v xml:space="preserve">Maine requires a parent/guardian to attend one of the following student-based educational sessions: classroom instruction for two hours, parent ride along for one hour, or class orientation for one hour.  </v>
      </c>
      <c r="B61" s="377"/>
      <c r="C61" s="377"/>
      <c r="D61" s="377"/>
      <c r="E61" s="377"/>
      <c r="F61" s="378"/>
      <c r="G61" s="292">
        <v>2</v>
      </c>
      <c r="H61" s="288"/>
      <c r="I61" s="288"/>
      <c r="J61" s="288"/>
    </row>
    <row r="62" spans="1:10" ht="15" customHeight="1" thickBot="1" x14ac:dyDescent="0.55000000000000004">
      <c r="A62" s="376" t="e">
        <f>VLOOKUP(G62,'S5S5.2'!$A$28:$I$37,2,FALSE)</f>
        <v>#N/A</v>
      </c>
      <c r="B62" s="377"/>
      <c r="C62" s="377"/>
      <c r="D62" s="377"/>
      <c r="E62" s="377"/>
      <c r="F62" s="378"/>
      <c r="G62" s="292">
        <v>3</v>
      </c>
      <c r="H62" s="288"/>
      <c r="I62" s="288"/>
      <c r="J62" s="288"/>
    </row>
    <row r="63" spans="1:10" s="288" customFormat="1" ht="15" customHeight="1" thickBot="1" x14ac:dyDescent="0.55000000000000004">
      <c r="A63" s="294" t="s">
        <v>70</v>
      </c>
      <c r="B63" s="295"/>
      <c r="C63" s="295"/>
      <c r="D63" s="295"/>
      <c r="E63" s="295"/>
      <c r="F63" s="295"/>
      <c r="G63" s="284"/>
    </row>
    <row r="64" spans="1:10" ht="14.7" thickBot="1" x14ac:dyDescent="0.55000000000000004">
      <c r="A64" s="376" t="e">
        <f>VLOOKUP(G64,'S5S5.3'!$A$28:$I$37,2,FALSE)</f>
        <v>#N/A</v>
      </c>
      <c r="B64" s="377"/>
      <c r="C64" s="377"/>
      <c r="D64" s="377"/>
      <c r="E64" s="377"/>
      <c r="F64" s="378"/>
      <c r="G64" s="292">
        <v>1</v>
      </c>
      <c r="H64" s="288"/>
      <c r="I64" s="288"/>
      <c r="J64" s="288"/>
    </row>
    <row r="65" spans="1:10" ht="14.7" thickBot="1" x14ac:dyDescent="0.55000000000000004">
      <c r="A65" s="376" t="e">
        <f>VLOOKUP(G65,'S5S5.3'!$A$28:$I$37,2,FALSE)</f>
        <v>#N/A</v>
      </c>
      <c r="B65" s="377"/>
      <c r="C65" s="377"/>
      <c r="D65" s="377"/>
      <c r="E65" s="377"/>
      <c r="F65" s="378"/>
      <c r="G65" s="292">
        <v>2</v>
      </c>
      <c r="H65" s="288"/>
      <c r="I65" s="288"/>
      <c r="J65" s="288"/>
    </row>
    <row r="66" spans="1:10" ht="15" customHeight="1" thickBot="1" x14ac:dyDescent="0.55000000000000004">
      <c r="A66" s="376" t="e">
        <f>VLOOKUP(G66,'S5S5.3'!$A$28:$I$37,2,FALSE)</f>
        <v>#N/A</v>
      </c>
      <c r="B66" s="377"/>
      <c r="C66" s="377"/>
      <c r="D66" s="377"/>
      <c r="E66" s="377"/>
      <c r="F66" s="378"/>
      <c r="G66" s="292">
        <v>3</v>
      </c>
      <c r="H66" s="288"/>
      <c r="I66" s="288"/>
      <c r="J66" s="288"/>
    </row>
    <row r="67" spans="1:10" s="288" customFormat="1" ht="15" customHeight="1" thickBot="1" x14ac:dyDescent="0.55000000000000004">
      <c r="A67" s="289" t="s">
        <v>72</v>
      </c>
      <c r="B67" s="295"/>
      <c r="C67" s="295"/>
      <c r="D67" s="295"/>
      <c r="E67" s="295"/>
      <c r="F67" s="295"/>
      <c r="G67" s="287"/>
    </row>
    <row r="68" spans="1:10" ht="14.7" thickBot="1" x14ac:dyDescent="0.55000000000000004">
      <c r="A68" s="376" t="str">
        <f>VLOOKUP(G68,'S5S5.4'!$A$28:$I$37,2,FALSE)</f>
        <v xml:space="preserve">State requires parent involvement with their new teen driver through supervised driving practice and a choice of parent education from the driver education company. </v>
      </c>
      <c r="B68" s="377"/>
      <c r="C68" s="377"/>
      <c r="D68" s="377"/>
      <c r="E68" s="377"/>
      <c r="F68" s="378"/>
      <c r="G68" s="292">
        <v>1</v>
      </c>
      <c r="H68" s="288"/>
      <c r="I68" s="288"/>
      <c r="J68" s="288"/>
    </row>
    <row r="69" spans="1:10" ht="14.7" thickBot="1" x14ac:dyDescent="0.55000000000000004">
      <c r="A69" s="376" t="str">
        <f>VLOOKUP(G69,'S5S5.4'!$A$28:$I$37,2,FALSE)</f>
        <v>State requires the parent of a teen driver education and training student to attend a parent
seminar, pre-course, or the initial session of the teen’s driver education and training
course.</v>
      </c>
      <c r="B69" s="377"/>
      <c r="C69" s="377"/>
      <c r="D69" s="377"/>
      <c r="E69" s="377"/>
      <c r="F69" s="378"/>
      <c r="G69" s="292">
        <v>2</v>
      </c>
      <c r="H69" s="288"/>
      <c r="I69" s="288"/>
      <c r="J69" s="288"/>
    </row>
    <row r="70" spans="1:10" ht="15" customHeight="1" thickBot="1" x14ac:dyDescent="0.55000000000000004">
      <c r="A70" s="376" t="str">
        <f>VLOOKUP(G70,'S5S5.4'!$A$28:$I$37,2,FALSE)</f>
        <v xml:space="preserve">Availability and distribution of The Parent’s Supervised Driving Program manual, which provides 18 practice skills lessons in different driving environments. </v>
      </c>
      <c r="B70" s="377"/>
      <c r="C70" s="377"/>
      <c r="D70" s="377"/>
      <c r="E70" s="377"/>
      <c r="F70" s="378"/>
      <c r="G70" s="292">
        <v>3</v>
      </c>
      <c r="H70" s="288"/>
      <c r="I70" s="288"/>
      <c r="J70" s="288"/>
    </row>
    <row r="71" spans="1:10" x14ac:dyDescent="0.5">
      <c r="A71" s="288"/>
      <c r="B71" s="288"/>
      <c r="C71" s="288"/>
      <c r="D71" s="288"/>
      <c r="E71" s="288"/>
      <c r="F71" s="288"/>
      <c r="G71" s="288"/>
      <c r="H71" s="288"/>
      <c r="I71" s="288"/>
      <c r="J71" s="288"/>
    </row>
    <row r="72" spans="1:10" ht="14.7" thickBot="1" x14ac:dyDescent="0.55000000000000004">
      <c r="A72" s="288"/>
      <c r="B72" s="288"/>
      <c r="C72" s="288"/>
      <c r="D72" s="288"/>
      <c r="E72" s="288"/>
      <c r="F72" s="288"/>
      <c r="G72" s="288"/>
      <c r="H72" s="288"/>
      <c r="I72" s="288"/>
      <c r="J72" s="288"/>
    </row>
    <row r="73" spans="1:10" ht="43.35" thickBot="1" x14ac:dyDescent="0.55000000000000004">
      <c r="A73" s="289" t="s">
        <v>515</v>
      </c>
      <c r="B73" s="290"/>
      <c r="C73" s="290"/>
      <c r="D73" s="290"/>
      <c r="E73" s="290"/>
      <c r="F73" s="290"/>
      <c r="G73" s="291" t="s">
        <v>507</v>
      </c>
      <c r="H73" s="288"/>
      <c r="I73" s="288"/>
      <c r="J73" s="288"/>
    </row>
    <row r="74" spans="1:10" s="288" customFormat="1" ht="15.7" thickBot="1" x14ac:dyDescent="0.55000000000000004">
      <c r="A74" s="289" t="s">
        <v>66</v>
      </c>
      <c r="B74" s="290"/>
      <c r="C74" s="290"/>
      <c r="D74" s="290"/>
      <c r="E74" s="290"/>
      <c r="F74" s="290"/>
      <c r="G74" s="283"/>
    </row>
    <row r="75" spans="1:10" ht="14.7" thickBot="1" x14ac:dyDescent="0.55000000000000004">
      <c r="A75" s="376" t="str">
        <f>VLOOKUP(G75,'S5S5.1'!$A$41:$I$50,2,FALSE)</f>
        <v>Parent envolvement to be more focused by providing learning intentions for parents as well as a success critera for instructors and programs</v>
      </c>
      <c r="B75" s="377"/>
      <c r="C75" s="377"/>
      <c r="D75" s="377"/>
      <c r="E75" s="377"/>
      <c r="F75" s="378"/>
      <c r="G75" s="292">
        <v>1</v>
      </c>
      <c r="H75" s="288"/>
      <c r="I75" s="288"/>
      <c r="J75" s="288"/>
    </row>
    <row r="76" spans="1:10" ht="14.7" thickBot="1" x14ac:dyDescent="0.55000000000000004">
      <c r="A76" s="376" t="str">
        <f>VLOOKUP(G76,'S5S5.1'!$A$41:$I$50,2,FALSE)</f>
        <v>Establish a driver education program management team, to manage driver education program expectations, research, evaluation, and coordinate responses at the statute and administrative rule levels.</v>
      </c>
      <c r="B76" s="377"/>
      <c r="C76" s="377"/>
      <c r="D76" s="377"/>
      <c r="E76" s="377"/>
      <c r="F76" s="378"/>
      <c r="G76" s="292">
        <v>2</v>
      </c>
      <c r="H76" s="288"/>
      <c r="I76" s="288"/>
      <c r="J76" s="288"/>
    </row>
    <row r="77" spans="1:10" ht="15" customHeight="1" thickBot="1" x14ac:dyDescent="0.55000000000000004">
      <c r="A77" s="376" t="str">
        <f>VLOOKUP(G77,'S5S5.1'!$A$41:$I$50,2,FALSE)</f>
        <v xml:space="preserve">Require a written agreement between the teen and parent that reflects the expectations of both the teen and the parent, and clearly defines the restrictions, privileges, rules, and consequeces that will serve as the basis for the teen to earn, and for the parent to grant progressively broader driving privileges. </v>
      </c>
      <c r="B77" s="377"/>
      <c r="C77" s="377"/>
      <c r="D77" s="377"/>
      <c r="E77" s="377"/>
      <c r="F77" s="378"/>
      <c r="G77" s="292">
        <v>3</v>
      </c>
      <c r="H77" s="288"/>
      <c r="I77" s="288"/>
      <c r="J77" s="288"/>
    </row>
    <row r="78" spans="1:10" s="288" customFormat="1" ht="15" customHeight="1" thickBot="1" x14ac:dyDescent="0.55000000000000004">
      <c r="A78" s="294" t="s">
        <v>68</v>
      </c>
      <c r="B78" s="295"/>
      <c r="C78" s="295"/>
      <c r="D78" s="295"/>
      <c r="E78" s="295"/>
      <c r="F78" s="295"/>
      <c r="G78" s="284"/>
    </row>
    <row r="79" spans="1:10" ht="14.7" thickBot="1" x14ac:dyDescent="0.55000000000000004">
      <c r="A79" s="376" t="str">
        <f>VLOOKUP(G79,'S5S5.2'!$A$41:$I$50,2,FALSE)</f>
        <v>Require the parent of a teen driver education and training student to attend a parent seminar,
pre-course, or the initial session of the teen’s driver education and training course. This session 
should outline the parent’s responsibility and opportunity to reduce their teen’s crash risk in
several ways, including modeling safe driving behavior. Information conveyed to the parent in
this session should include, but not be limited to, the following known best practices of GDL and
parental involvement.</v>
      </c>
      <c r="B79" s="377"/>
      <c r="C79" s="377"/>
      <c r="D79" s="377"/>
      <c r="E79" s="377"/>
      <c r="F79" s="378"/>
      <c r="G79" s="292">
        <v>1</v>
      </c>
      <c r="H79" s="288"/>
      <c r="I79" s="288"/>
      <c r="J79" s="288"/>
    </row>
    <row r="80" spans="1:10" ht="14.7" thickBot="1" x14ac:dyDescent="0.55000000000000004">
      <c r="A80" s="376" t="str">
        <f>VLOOKUP(G80,'S5S5.2'!$A$41:$I$50,2,FALSE)</f>
        <v xml:space="preserve">Mandate content that should be required for parent education sessions. </v>
      </c>
      <c r="B80" s="377"/>
      <c r="C80" s="377"/>
      <c r="D80" s="377"/>
      <c r="E80" s="377"/>
      <c r="F80" s="378"/>
      <c r="G80" s="292">
        <v>2</v>
      </c>
      <c r="H80" s="288"/>
      <c r="I80" s="288"/>
      <c r="J80" s="288"/>
    </row>
    <row r="81" spans="1:10" ht="15" customHeight="1" thickBot="1" x14ac:dyDescent="0.55000000000000004">
      <c r="A81" s="376" t="str">
        <f>VLOOKUP(G81,'S5S5.2'!$A$41:$I$50,2,FALSE)</f>
        <v xml:space="preserve">Set learning outcome goals and complementary program goals focused on parent education. </v>
      </c>
      <c r="B81" s="377"/>
      <c r="C81" s="377"/>
      <c r="D81" s="377"/>
      <c r="E81" s="377"/>
      <c r="F81" s="378"/>
      <c r="G81" s="292">
        <v>3</v>
      </c>
      <c r="H81" s="288"/>
      <c r="I81" s="288"/>
      <c r="J81" s="288"/>
    </row>
    <row r="82" spans="1:10" s="288" customFormat="1" ht="15" customHeight="1" thickBot="1" x14ac:dyDescent="0.55000000000000004">
      <c r="A82" s="294" t="s">
        <v>70</v>
      </c>
      <c r="B82" s="295"/>
      <c r="C82" s="295"/>
      <c r="D82" s="295"/>
      <c r="E82" s="295"/>
      <c r="F82" s="295"/>
      <c r="G82" s="284"/>
    </row>
    <row r="83" spans="1:10" ht="14.7" thickBot="1" x14ac:dyDescent="0.55000000000000004">
      <c r="A83" s="376" t="str">
        <f>VLOOKUP(G83,'S5S5.3'!$A$41:$I$50,2,FALSE)</f>
        <v>Require driver education providers to communicate with parents/guardians in the form of progress reports and a post-course assessment.</v>
      </c>
      <c r="B83" s="377"/>
      <c r="C83" s="377"/>
      <c r="D83" s="377"/>
      <c r="E83" s="377"/>
      <c r="F83" s="378"/>
      <c r="G83" s="292">
        <v>1</v>
      </c>
      <c r="H83" s="288"/>
      <c r="I83" s="288"/>
      <c r="J83" s="288"/>
    </row>
    <row r="84" spans="1:10" ht="14.7" thickBot="1" x14ac:dyDescent="0.55000000000000004">
      <c r="A84" s="376" t="str">
        <f>VLOOKUP(G84,'S5S5.3'!$A$41:$I$50,2,FALSE)</f>
        <v xml:space="preserve">Conduct a valid post course evaluation to be completed by parents/guardians and/or students (preferably both) that measures the effectiveness of the driver education program. </v>
      </c>
      <c r="B84" s="377"/>
      <c r="C84" s="377"/>
      <c r="D84" s="377"/>
      <c r="E84" s="377"/>
      <c r="F84" s="378"/>
      <c r="G84" s="292">
        <v>2</v>
      </c>
      <c r="H84" s="288"/>
      <c r="I84" s="288"/>
      <c r="J84" s="288"/>
    </row>
    <row r="85" spans="1:10" ht="15" customHeight="1" thickBot="1" x14ac:dyDescent="0.55000000000000004">
      <c r="A85" s="376" t="str">
        <f>VLOOKUP(G85,'S5S5.3'!$A$41:$I$50,2,FALSE)</f>
        <v xml:space="preserve">Provide feedback to the parents on their teen's in-car driving skills using a proficiency-based grading system to measue student achievement. </v>
      </c>
      <c r="B85" s="377"/>
      <c r="C85" s="377"/>
      <c r="D85" s="377"/>
      <c r="E85" s="377"/>
      <c r="F85" s="378"/>
      <c r="G85" s="292">
        <v>3</v>
      </c>
      <c r="H85" s="288"/>
      <c r="I85" s="288"/>
      <c r="J85" s="288"/>
    </row>
    <row r="86" spans="1:10" s="288" customFormat="1" ht="15" customHeight="1" thickBot="1" x14ac:dyDescent="0.55000000000000004">
      <c r="A86" s="289" t="s">
        <v>72</v>
      </c>
      <c r="B86" s="295"/>
      <c r="C86" s="295"/>
      <c r="D86" s="295"/>
      <c r="E86" s="295"/>
      <c r="F86" s="295"/>
      <c r="G86" s="287"/>
    </row>
    <row r="87" spans="1:10" ht="14.7" thickBot="1" x14ac:dyDescent="0.55000000000000004">
      <c r="A87" s="376" t="str">
        <f>VLOOKUP(G87,'S5S5.4'!$A$41:$I$50,2,FALSE)</f>
        <v xml:space="preserve">Ensure that the parent education onlines the parent's responsibilities and opportunites to reduce their childs risk, and should include, but not limited to: Modeling safe driving behavior, monitoring and managing students learning and drive experiences, conducting effective supervised driving practice, and assuming responsibility of the teens driving privilages. </v>
      </c>
      <c r="B87" s="377"/>
      <c r="C87" s="377"/>
      <c r="D87" s="377"/>
      <c r="E87" s="377"/>
      <c r="F87" s="378"/>
      <c r="G87" s="292">
        <v>1</v>
      </c>
      <c r="H87" s="288"/>
      <c r="I87" s="288"/>
      <c r="J87" s="288"/>
    </row>
    <row r="88" spans="1:10" ht="14.7" thickBot="1" x14ac:dyDescent="0.55000000000000004">
      <c r="A88" s="376" t="str">
        <f>VLOOKUP(G88,'S5S5.4'!$A$41:$I$50,2,FALSE)</f>
        <v xml:space="preserve">Require a written agreement between the teen and parents/guardians that reflects the expectations of both the teen and the parent, and clearly defines the restrictions, privileges, rules, and consequences that will serve as the basis for the teen to earn, and the parents/guardians to grant progressively broader driving privileges. </v>
      </c>
      <c r="B88" s="377"/>
      <c r="C88" s="377"/>
      <c r="D88" s="377"/>
      <c r="E88" s="377"/>
      <c r="F88" s="378"/>
      <c r="G88" s="292">
        <v>2</v>
      </c>
      <c r="H88" s="288"/>
      <c r="I88" s="288"/>
      <c r="J88" s="288"/>
    </row>
    <row r="89" spans="1:10" ht="15" customHeight="1" thickBot="1" x14ac:dyDescent="0.55000000000000004">
      <c r="A89" s="376" t="str">
        <f>VLOOKUP(G89,'S5S5.4'!$A$41:$I$50,2,FALSE)</f>
        <v xml:space="preserve">Implement a process to ensure the course knowledge and driving tests are empirical, valid, reliable, and reflects the standard. </v>
      </c>
      <c r="B89" s="377"/>
      <c r="C89" s="377"/>
      <c r="D89" s="377"/>
      <c r="E89" s="377"/>
      <c r="F89" s="378"/>
      <c r="G89" s="292">
        <v>3</v>
      </c>
      <c r="H89" s="288"/>
      <c r="I89" s="288"/>
      <c r="J89" s="288"/>
    </row>
  </sheetData>
  <mergeCells count="40">
    <mergeCell ref="A79:F79"/>
    <mergeCell ref="A80:F80"/>
    <mergeCell ref="A81:F81"/>
    <mergeCell ref="A89:F89"/>
    <mergeCell ref="A83:F83"/>
    <mergeCell ref="A84:F84"/>
    <mergeCell ref="A85:F85"/>
    <mergeCell ref="A87:F87"/>
    <mergeCell ref="A88:F88"/>
    <mergeCell ref="A65:F65"/>
    <mergeCell ref="A66:F66"/>
    <mergeCell ref="A69:F69"/>
    <mergeCell ref="A76:F76"/>
    <mergeCell ref="A77:F77"/>
    <mergeCell ref="A70:F70"/>
    <mergeCell ref="A75:F75"/>
    <mergeCell ref="A68:F68"/>
    <mergeCell ref="A58:F58"/>
    <mergeCell ref="A60:F60"/>
    <mergeCell ref="A61:F61"/>
    <mergeCell ref="A62:F62"/>
    <mergeCell ref="A64:F64"/>
    <mergeCell ref="A47:F47"/>
    <mergeCell ref="A48:F48"/>
    <mergeCell ref="A50:F50"/>
    <mergeCell ref="A51:F51"/>
    <mergeCell ref="A57:F57"/>
    <mergeCell ref="A56:F56"/>
    <mergeCell ref="A6:B6"/>
    <mergeCell ref="A7:B7"/>
    <mergeCell ref="A8:B8"/>
    <mergeCell ref="A9:B9"/>
    <mergeCell ref="A10:B10"/>
    <mergeCell ref="A44:F44"/>
    <mergeCell ref="A46:F46"/>
    <mergeCell ref="A38:F38"/>
    <mergeCell ref="A39:F39"/>
    <mergeCell ref="A40:F40"/>
    <mergeCell ref="A42:F42"/>
    <mergeCell ref="A43:F43"/>
  </mergeCells>
  <conditionalFormatting sqref="H1">
    <cfRule type="containsText" dxfId="81" priority="1" operator="containsText" text="n/a">
      <formula>NOT(ISERROR(SEARCH("n/a",H1)))</formula>
    </cfRule>
    <cfRule type="containsText" dxfId="80" priority="2" operator="containsText" text="no">
      <formula>NOT(ISERROR(SEARCH("no",H1)))</formula>
    </cfRule>
  </conditionalFormatting>
  <hyperlinks>
    <hyperlink ref="H1" location="TOC!A1" display="Return to Table of Contents" xr:uid="{00000000-0004-0000-2300-000000000000}"/>
    <hyperlink ref="C1" location="'S5'!G3" display="'S5'!G3" xr:uid="{00000000-0004-0000-2300-000001000000}"/>
    <hyperlink ref="D5" location="'S5'!G3" display="'S5'!G3" xr:uid="{00000000-0004-0000-2300-000002000000}"/>
    <hyperlink ref="E5" location="'S5'!G16" display="'S5'!G16" xr:uid="{00000000-0004-0000-2300-000003000000}"/>
    <hyperlink ref="F5" location="'S5'!G28" display="'S5'!G28" xr:uid="{00000000-0004-0000-2300-000004000000}"/>
    <hyperlink ref="G5" location="'S5'!G33" display="'S5'!G33" xr:uid="{00000000-0004-0000-23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2300-000000000000}">
          <x14:formula1>
            <xm:f>Assessment_DataCollection!$V$2:$V$4</xm:f>
          </x14:formula1>
          <xm:sqref>G43:G45 G80:G82 G88:G89 G57:G59 G76:G78 G51:G52 G47:G49 G39:G41 G61:G63 G69:G70 G65:G67 G84:G86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374"/>
  <sheetViews>
    <sheetView workbookViewId="0">
      <selection activeCell="G1" sqref="G1"/>
    </sheetView>
  </sheetViews>
  <sheetFormatPr defaultRowHeight="14.35" x14ac:dyDescent="0.5"/>
  <cols>
    <col min="1" max="1" width="63.05859375" customWidth="1"/>
    <col min="2" max="3" width="12.3515625" customWidth="1"/>
  </cols>
  <sheetData>
    <row r="1" spans="1:7" ht="18.350000000000001" thickBot="1" x14ac:dyDescent="0.55000000000000004">
      <c r="A1" s="296" t="s">
        <v>1483</v>
      </c>
      <c r="B1" s="296" t="s">
        <v>1484</v>
      </c>
      <c r="C1" s="296" t="s">
        <v>1485</v>
      </c>
      <c r="D1" s="288"/>
      <c r="E1" s="288"/>
      <c r="F1" s="288"/>
      <c r="G1" s="174" t="s">
        <v>81</v>
      </c>
    </row>
    <row r="2" spans="1:7" ht="14.7" thickBot="1" x14ac:dyDescent="0.55000000000000004">
      <c r="A2" s="387" t="s">
        <v>176</v>
      </c>
      <c r="B2" s="388"/>
      <c r="C2" s="389"/>
      <c r="D2" s="288"/>
      <c r="E2" s="288"/>
      <c r="F2" s="288"/>
      <c r="G2" s="288"/>
    </row>
    <row r="3" spans="1:7" ht="18.350000000000001" thickBot="1" x14ac:dyDescent="0.55000000000000004">
      <c r="A3" s="297" t="s">
        <v>178</v>
      </c>
      <c r="B3" s="298" t="s">
        <v>302</v>
      </c>
      <c r="C3" s="298" t="s">
        <v>302</v>
      </c>
      <c r="D3" s="288"/>
      <c r="E3" s="288"/>
      <c r="F3" s="288"/>
      <c r="G3" s="288"/>
    </row>
    <row r="4" spans="1:7" ht="18.350000000000001" thickBot="1" x14ac:dyDescent="0.55000000000000004">
      <c r="A4" s="299" t="s">
        <v>1486</v>
      </c>
      <c r="B4" s="300" t="s">
        <v>302</v>
      </c>
      <c r="C4" s="300" t="s">
        <v>302</v>
      </c>
      <c r="D4" s="288"/>
      <c r="E4" s="288"/>
      <c r="F4" s="288"/>
      <c r="G4" s="288"/>
    </row>
    <row r="5" spans="1:7" ht="18.350000000000001" thickBot="1" x14ac:dyDescent="0.55000000000000004">
      <c r="A5" s="297" t="s">
        <v>1487</v>
      </c>
      <c r="B5" s="298" t="s">
        <v>213</v>
      </c>
      <c r="C5" s="298" t="s">
        <v>213</v>
      </c>
      <c r="D5" s="288"/>
      <c r="E5" s="288"/>
      <c r="F5" s="288"/>
      <c r="G5" s="288"/>
    </row>
    <row r="6" spans="1:7" ht="18.350000000000001" thickBot="1" x14ac:dyDescent="0.55000000000000004">
      <c r="A6" s="299" t="s">
        <v>1488</v>
      </c>
      <c r="B6" s="300" t="s">
        <v>302</v>
      </c>
      <c r="C6" s="300" t="s">
        <v>302</v>
      </c>
      <c r="D6" s="288"/>
      <c r="E6" s="288"/>
      <c r="F6" s="288"/>
      <c r="G6" s="288"/>
    </row>
    <row r="7" spans="1:7" ht="18.350000000000001" thickBot="1" x14ac:dyDescent="0.55000000000000004">
      <c r="A7" s="297" t="s">
        <v>1489</v>
      </c>
      <c r="B7" s="298" t="s">
        <v>302</v>
      </c>
      <c r="C7" s="298" t="s">
        <v>302</v>
      </c>
      <c r="D7" s="288"/>
      <c r="E7" s="288"/>
      <c r="F7" s="288"/>
      <c r="G7" s="288"/>
    </row>
    <row r="8" spans="1:7" ht="18.350000000000001" thickBot="1" x14ac:dyDescent="0.55000000000000004">
      <c r="A8" s="299" t="s">
        <v>1490</v>
      </c>
      <c r="B8" s="300" t="s">
        <v>302</v>
      </c>
      <c r="C8" s="300" t="s">
        <v>302</v>
      </c>
      <c r="D8" s="288"/>
      <c r="E8" s="288"/>
      <c r="F8" s="288"/>
      <c r="G8" s="288"/>
    </row>
    <row r="9" spans="1:7" ht="14.7" thickBot="1" x14ac:dyDescent="0.55000000000000004">
      <c r="A9" s="297" t="s">
        <v>226</v>
      </c>
      <c r="B9" s="298" t="s">
        <v>1491</v>
      </c>
      <c r="C9" s="298" t="s">
        <v>1491</v>
      </c>
      <c r="D9" s="288"/>
      <c r="E9" s="288"/>
      <c r="F9" s="288"/>
      <c r="G9" s="288"/>
    </row>
    <row r="10" spans="1:7" ht="18.350000000000001" thickBot="1" x14ac:dyDescent="0.55000000000000004">
      <c r="A10" s="299" t="s">
        <v>1492</v>
      </c>
      <c r="B10" s="300" t="s">
        <v>1491</v>
      </c>
      <c r="C10" s="300" t="s">
        <v>1491</v>
      </c>
      <c r="D10" s="288"/>
      <c r="E10" s="288"/>
      <c r="F10" s="288"/>
      <c r="G10" s="288"/>
    </row>
    <row r="11" spans="1:7" ht="14.7" thickBot="1" x14ac:dyDescent="0.55000000000000004">
      <c r="A11" s="297" t="s">
        <v>1493</v>
      </c>
      <c r="B11" s="298" t="s">
        <v>1491</v>
      </c>
      <c r="C11" s="298" t="s">
        <v>1491</v>
      </c>
      <c r="D11" s="288"/>
      <c r="E11" s="288"/>
      <c r="F11" s="288"/>
      <c r="G11" s="288"/>
    </row>
    <row r="12" spans="1:7" ht="18.350000000000001" thickBot="1" x14ac:dyDescent="0.55000000000000004">
      <c r="A12" s="299" t="s">
        <v>1494</v>
      </c>
      <c r="B12" s="300" t="s">
        <v>302</v>
      </c>
      <c r="C12" s="300" t="s">
        <v>302</v>
      </c>
      <c r="D12" s="288"/>
      <c r="E12" s="288"/>
      <c r="F12" s="288"/>
      <c r="G12" s="288"/>
    </row>
    <row r="13" spans="1:7" ht="14.7" thickBot="1" x14ac:dyDescent="0.55000000000000004">
      <c r="A13" s="297" t="s">
        <v>249</v>
      </c>
      <c r="B13" s="298" t="s">
        <v>302</v>
      </c>
      <c r="C13" s="298" t="s">
        <v>302</v>
      </c>
      <c r="D13" s="288"/>
      <c r="E13" s="288"/>
      <c r="F13" s="288"/>
      <c r="G13" s="288"/>
    </row>
    <row r="14" spans="1:7" ht="14.7" thickBot="1" x14ac:dyDescent="0.55000000000000004">
      <c r="A14" s="299" t="s">
        <v>266</v>
      </c>
      <c r="B14" s="300" t="s">
        <v>302</v>
      </c>
      <c r="C14" s="300" t="s">
        <v>302</v>
      </c>
      <c r="D14" s="288"/>
      <c r="E14" s="288"/>
      <c r="F14" s="288"/>
      <c r="G14" s="288"/>
    </row>
    <row r="15" spans="1:7" ht="14.7" thickBot="1" x14ac:dyDescent="0.55000000000000004">
      <c r="A15" s="390" t="s">
        <v>1495</v>
      </c>
      <c r="B15" s="391"/>
      <c r="C15" s="392"/>
      <c r="D15" s="288"/>
      <c r="E15" s="288"/>
      <c r="F15" s="288"/>
      <c r="G15" s="288"/>
    </row>
    <row r="16" spans="1:7" ht="14.7" thickBot="1" x14ac:dyDescent="0.55000000000000004">
      <c r="A16" s="299" t="s">
        <v>283</v>
      </c>
      <c r="B16" s="300" t="s">
        <v>302</v>
      </c>
      <c r="C16" s="300" t="s">
        <v>302</v>
      </c>
      <c r="D16" s="288"/>
      <c r="E16" s="288"/>
      <c r="F16" s="288"/>
      <c r="G16" s="288"/>
    </row>
    <row r="17" spans="1:3" ht="18.350000000000001" thickBot="1" x14ac:dyDescent="0.55000000000000004">
      <c r="A17" s="297" t="s">
        <v>1496</v>
      </c>
      <c r="B17" s="298" t="s">
        <v>302</v>
      </c>
      <c r="C17" s="298" t="s">
        <v>302</v>
      </c>
    </row>
    <row r="18" spans="1:3" ht="18.350000000000001" thickBot="1" x14ac:dyDescent="0.55000000000000004">
      <c r="A18" s="299" t="s">
        <v>1497</v>
      </c>
      <c r="B18" s="300" t="s">
        <v>213</v>
      </c>
      <c r="C18" s="300" t="s">
        <v>213</v>
      </c>
    </row>
    <row r="19" spans="1:3" ht="18.350000000000001" thickBot="1" x14ac:dyDescent="0.55000000000000004">
      <c r="A19" s="297" t="s">
        <v>1498</v>
      </c>
      <c r="B19" s="298" t="s">
        <v>302</v>
      </c>
      <c r="C19" s="298" t="s">
        <v>302</v>
      </c>
    </row>
    <row r="20" spans="1:3" ht="14.7" thickBot="1" x14ac:dyDescent="0.55000000000000004">
      <c r="A20" s="299" t="s">
        <v>1499</v>
      </c>
      <c r="B20" s="300" t="s">
        <v>302</v>
      </c>
      <c r="C20" s="300" t="s">
        <v>302</v>
      </c>
    </row>
    <row r="21" spans="1:3" ht="14.7" thickBot="1" x14ac:dyDescent="0.55000000000000004">
      <c r="A21" s="297" t="s">
        <v>305</v>
      </c>
      <c r="B21" s="298" t="s">
        <v>302</v>
      </c>
      <c r="C21" s="298" t="s">
        <v>302</v>
      </c>
    </row>
    <row r="22" spans="1:3" ht="18.350000000000001" thickBot="1" x14ac:dyDescent="0.55000000000000004">
      <c r="A22" s="299" t="s">
        <v>1500</v>
      </c>
      <c r="B22" s="300" t="s">
        <v>302</v>
      </c>
      <c r="C22" s="300" t="s">
        <v>302</v>
      </c>
    </row>
    <row r="23" spans="1:3" ht="18.350000000000001" thickBot="1" x14ac:dyDescent="0.55000000000000004">
      <c r="A23" s="297" t="s">
        <v>1501</v>
      </c>
      <c r="B23" s="298" t="s">
        <v>302</v>
      </c>
      <c r="C23" s="298" t="s">
        <v>302</v>
      </c>
    </row>
    <row r="24" spans="1:3" ht="18.350000000000001" thickBot="1" x14ac:dyDescent="0.55000000000000004">
      <c r="A24" s="299" t="s">
        <v>1502</v>
      </c>
      <c r="B24" s="300" t="s">
        <v>1491</v>
      </c>
      <c r="C24" s="300" t="s">
        <v>1491</v>
      </c>
    </row>
    <row r="25" spans="1:3" ht="18.350000000000001" thickBot="1" x14ac:dyDescent="0.55000000000000004">
      <c r="A25" s="297" t="s">
        <v>1503</v>
      </c>
      <c r="B25" s="298" t="s">
        <v>302</v>
      </c>
      <c r="C25" s="298" t="s">
        <v>302</v>
      </c>
    </row>
    <row r="26" spans="1:3" ht="18.350000000000001" thickBot="1" x14ac:dyDescent="0.55000000000000004">
      <c r="A26" s="299" t="s">
        <v>343</v>
      </c>
      <c r="B26" s="300" t="s">
        <v>302</v>
      </c>
      <c r="C26" s="300" t="s">
        <v>302</v>
      </c>
    </row>
    <row r="27" spans="1:3" ht="14.7" thickBot="1" x14ac:dyDescent="0.55000000000000004">
      <c r="A27" s="297" t="s">
        <v>1504</v>
      </c>
      <c r="B27" s="298" t="s">
        <v>302</v>
      </c>
      <c r="C27" s="298" t="s">
        <v>302</v>
      </c>
    </row>
    <row r="28" spans="1:3" ht="27.35" thickBot="1" x14ac:dyDescent="0.55000000000000004">
      <c r="A28" s="299" t="s">
        <v>1505</v>
      </c>
      <c r="B28" s="300" t="s">
        <v>302</v>
      </c>
      <c r="C28" s="300" t="s">
        <v>302</v>
      </c>
    </row>
    <row r="29" spans="1:3" ht="14.7" thickBot="1" x14ac:dyDescent="0.55000000000000004">
      <c r="A29" s="297" t="s">
        <v>1506</v>
      </c>
      <c r="B29" s="298" t="s">
        <v>302</v>
      </c>
      <c r="C29" s="298" t="s">
        <v>302</v>
      </c>
    </row>
    <row r="30" spans="1:3" ht="27.35" thickBot="1" x14ac:dyDescent="0.55000000000000004">
      <c r="A30" s="299" t="s">
        <v>375</v>
      </c>
      <c r="B30" s="300" t="s">
        <v>302</v>
      </c>
      <c r="C30" s="300" t="s">
        <v>302</v>
      </c>
    </row>
    <row r="31" spans="1:3" ht="18.350000000000001" thickBot="1" x14ac:dyDescent="0.55000000000000004">
      <c r="A31" s="297" t="s">
        <v>382</v>
      </c>
      <c r="B31" s="297"/>
      <c r="C31" s="297"/>
    </row>
    <row r="32" spans="1:3" ht="14.7" thickBot="1" x14ac:dyDescent="0.55000000000000004">
      <c r="A32" s="299" t="s">
        <v>1507</v>
      </c>
      <c r="B32" s="300" t="s">
        <v>302</v>
      </c>
      <c r="C32" s="300" t="s">
        <v>302</v>
      </c>
    </row>
    <row r="33" spans="1:3" ht="14.7" thickBot="1" x14ac:dyDescent="0.55000000000000004">
      <c r="A33" s="297" t="s">
        <v>1508</v>
      </c>
      <c r="B33" s="298" t="s">
        <v>302</v>
      </c>
      <c r="C33" s="298" t="s">
        <v>302</v>
      </c>
    </row>
    <row r="34" spans="1:3" ht="18.350000000000001" thickBot="1" x14ac:dyDescent="0.55000000000000004">
      <c r="A34" s="299" t="s">
        <v>1509</v>
      </c>
      <c r="B34" s="300" t="s">
        <v>302</v>
      </c>
      <c r="C34" s="300" t="s">
        <v>302</v>
      </c>
    </row>
    <row r="35" spans="1:3" ht="14.7" thickBot="1" x14ac:dyDescent="0.55000000000000004">
      <c r="A35" s="297" t="s">
        <v>1510</v>
      </c>
      <c r="B35" s="298" t="s">
        <v>302</v>
      </c>
      <c r="C35" s="298" t="s">
        <v>302</v>
      </c>
    </row>
    <row r="36" spans="1:3" ht="18.350000000000001" thickBot="1" x14ac:dyDescent="0.55000000000000004">
      <c r="A36" s="299" t="s">
        <v>395</v>
      </c>
      <c r="B36" s="300" t="s">
        <v>302</v>
      </c>
      <c r="C36" s="300" t="s">
        <v>302</v>
      </c>
    </row>
    <row r="37" spans="1:3" ht="18.350000000000001" thickBot="1" x14ac:dyDescent="0.55000000000000004">
      <c r="A37" s="297" t="s">
        <v>399</v>
      </c>
      <c r="B37" s="298" t="s">
        <v>302</v>
      </c>
      <c r="C37" s="298" t="s">
        <v>302</v>
      </c>
    </row>
    <row r="38" spans="1:3" ht="18.350000000000001" thickBot="1" x14ac:dyDescent="0.55000000000000004">
      <c r="A38" s="299" t="s">
        <v>407</v>
      </c>
      <c r="B38" s="300" t="s">
        <v>302</v>
      </c>
      <c r="C38" s="300" t="s">
        <v>302</v>
      </c>
    </row>
    <row r="39" spans="1:3" ht="14.7" thickBot="1" x14ac:dyDescent="0.55000000000000004">
      <c r="A39" s="390" t="s">
        <v>1511</v>
      </c>
      <c r="B39" s="391"/>
      <c r="C39" s="392"/>
    </row>
    <row r="40" spans="1:3" ht="27.35" thickBot="1" x14ac:dyDescent="0.55000000000000004">
      <c r="A40" s="299" t="s">
        <v>1512</v>
      </c>
      <c r="B40" s="300" t="s">
        <v>302</v>
      </c>
      <c r="C40" s="300" t="s">
        <v>302</v>
      </c>
    </row>
    <row r="41" spans="1:3" ht="18.350000000000001" thickBot="1" x14ac:dyDescent="0.55000000000000004">
      <c r="A41" s="297" t="s">
        <v>420</v>
      </c>
      <c r="B41" s="298" t="s">
        <v>302</v>
      </c>
      <c r="C41" s="298" t="s">
        <v>302</v>
      </c>
    </row>
    <row r="42" spans="1:3" ht="18.350000000000001" thickBot="1" x14ac:dyDescent="0.55000000000000004">
      <c r="A42" s="299" t="s">
        <v>429</v>
      </c>
      <c r="B42" s="300" t="s">
        <v>302</v>
      </c>
      <c r="C42" s="300" t="s">
        <v>302</v>
      </c>
    </row>
    <row r="43" spans="1:3" ht="14.7" thickBot="1" x14ac:dyDescent="0.55000000000000004">
      <c r="A43" s="297" t="s">
        <v>449</v>
      </c>
      <c r="B43" s="298" t="s">
        <v>1491</v>
      </c>
      <c r="C43" s="298" t="s">
        <v>1491</v>
      </c>
    </row>
    <row r="44" spans="1:3" ht="18.350000000000001" thickBot="1" x14ac:dyDescent="0.55000000000000004">
      <c r="A44" s="299" t="s">
        <v>459</v>
      </c>
      <c r="B44" s="300" t="s">
        <v>302</v>
      </c>
      <c r="C44" s="300" t="s">
        <v>302</v>
      </c>
    </row>
    <row r="45" spans="1:3" ht="14.7" thickBot="1" x14ac:dyDescent="0.55000000000000004">
      <c r="A45" s="390" t="s">
        <v>1513</v>
      </c>
      <c r="B45" s="391"/>
      <c r="C45" s="392"/>
    </row>
    <row r="46" spans="1:3" ht="36.35" thickBot="1" x14ac:dyDescent="0.55000000000000004">
      <c r="A46" s="299" t="s">
        <v>1514</v>
      </c>
      <c r="B46" s="299"/>
      <c r="C46" s="299"/>
    </row>
    <row r="47" spans="1:3" ht="18.350000000000001" thickBot="1" x14ac:dyDescent="0.55000000000000004">
      <c r="A47" s="297" t="s">
        <v>1515</v>
      </c>
      <c r="B47" s="298" t="s">
        <v>302</v>
      </c>
      <c r="C47" s="298" t="s">
        <v>302</v>
      </c>
    </row>
    <row r="48" spans="1:3" ht="14.7" thickBot="1" x14ac:dyDescent="0.55000000000000004">
      <c r="A48" s="299" t="s">
        <v>1516</v>
      </c>
      <c r="B48" s="300" t="s">
        <v>302</v>
      </c>
      <c r="C48" s="300" t="s">
        <v>302</v>
      </c>
    </row>
    <row r="49" spans="1:3" ht="14.7" thickBot="1" x14ac:dyDescent="0.55000000000000004">
      <c r="A49" s="297" t="s">
        <v>1517</v>
      </c>
      <c r="B49" s="298" t="s">
        <v>213</v>
      </c>
      <c r="C49" s="298" t="s">
        <v>213</v>
      </c>
    </row>
    <row r="50" spans="1:3" ht="14.7" thickBot="1" x14ac:dyDescent="0.55000000000000004">
      <c r="A50" s="299" t="s">
        <v>1518</v>
      </c>
      <c r="B50" s="300" t="s">
        <v>302</v>
      </c>
      <c r="C50" s="300" t="s">
        <v>302</v>
      </c>
    </row>
    <row r="51" spans="1:3" ht="14.7" thickBot="1" x14ac:dyDescent="0.55000000000000004">
      <c r="A51" s="297" t="s">
        <v>1519</v>
      </c>
      <c r="B51" s="298" t="s">
        <v>302</v>
      </c>
      <c r="C51" s="298" t="s">
        <v>302</v>
      </c>
    </row>
    <row r="52" spans="1:3" ht="14.7" thickBot="1" x14ac:dyDescent="0.55000000000000004">
      <c r="A52" s="387" t="s">
        <v>1520</v>
      </c>
      <c r="B52" s="388"/>
      <c r="C52" s="389"/>
    </row>
    <row r="53" spans="1:3" ht="27.35" thickBot="1" x14ac:dyDescent="0.55000000000000004">
      <c r="A53" s="297" t="s">
        <v>1521</v>
      </c>
      <c r="B53" s="298" t="s">
        <v>302</v>
      </c>
      <c r="C53" s="298" t="s">
        <v>302</v>
      </c>
    </row>
    <row r="54" spans="1:3" ht="14.7" thickBot="1" x14ac:dyDescent="0.55000000000000004">
      <c r="A54" s="387" t="s">
        <v>1522</v>
      </c>
      <c r="B54" s="388"/>
      <c r="C54" s="389"/>
    </row>
    <row r="55" spans="1:3" ht="14.7" thickBot="1" x14ac:dyDescent="0.55000000000000004">
      <c r="A55" s="297" t="s">
        <v>1523</v>
      </c>
      <c r="B55" s="298" t="s">
        <v>213</v>
      </c>
      <c r="C55" s="298" t="s">
        <v>213</v>
      </c>
    </row>
    <row r="56" spans="1:3" ht="14.7" thickBot="1" x14ac:dyDescent="0.55000000000000004">
      <c r="A56" s="299" t="s">
        <v>1524</v>
      </c>
      <c r="B56" s="300" t="s">
        <v>302</v>
      </c>
      <c r="C56" s="300" t="s">
        <v>302</v>
      </c>
    </row>
    <row r="57" spans="1:3" ht="14.7" thickBot="1" x14ac:dyDescent="0.55000000000000004">
      <c r="A57" s="297" t="s">
        <v>1525</v>
      </c>
      <c r="B57" s="298" t="s">
        <v>302</v>
      </c>
      <c r="C57" s="298" t="s">
        <v>302</v>
      </c>
    </row>
    <row r="58" spans="1:3" ht="18.350000000000001" thickBot="1" x14ac:dyDescent="0.55000000000000004">
      <c r="A58" s="299" t="s">
        <v>1526</v>
      </c>
      <c r="B58" s="300" t="s">
        <v>302</v>
      </c>
      <c r="C58" s="300" t="s">
        <v>302</v>
      </c>
    </row>
    <row r="59" spans="1:3" ht="27.35" thickBot="1" x14ac:dyDescent="0.55000000000000004">
      <c r="A59" s="297" t="s">
        <v>1527</v>
      </c>
      <c r="B59" s="298" t="s">
        <v>302</v>
      </c>
      <c r="C59" s="298" t="s">
        <v>302</v>
      </c>
    </row>
    <row r="60" spans="1:3" ht="14.7" thickBot="1" x14ac:dyDescent="0.55000000000000004">
      <c r="A60" s="299" t="s">
        <v>1528</v>
      </c>
      <c r="B60" s="300" t="s">
        <v>302</v>
      </c>
      <c r="C60" s="300" t="s">
        <v>302</v>
      </c>
    </row>
    <row r="61" spans="1:3" ht="18.350000000000001" thickBot="1" x14ac:dyDescent="0.55000000000000004">
      <c r="A61" s="297" t="s">
        <v>1529</v>
      </c>
      <c r="B61" s="298" t="s">
        <v>302</v>
      </c>
      <c r="C61" s="298" t="s">
        <v>302</v>
      </c>
    </row>
    <row r="62" spans="1:3" ht="18.350000000000001" thickBot="1" x14ac:dyDescent="0.55000000000000004">
      <c r="A62" s="299" t="s">
        <v>1530</v>
      </c>
      <c r="B62" s="300" t="s">
        <v>213</v>
      </c>
      <c r="C62" s="300" t="s">
        <v>213</v>
      </c>
    </row>
    <row r="63" spans="1:3" ht="18.350000000000001" thickBot="1" x14ac:dyDescent="0.55000000000000004">
      <c r="A63" s="297" t="s">
        <v>1531</v>
      </c>
      <c r="B63" s="298" t="s">
        <v>302</v>
      </c>
      <c r="C63" s="298" t="s">
        <v>302</v>
      </c>
    </row>
    <row r="64" spans="1:3" ht="14.7" thickBot="1" x14ac:dyDescent="0.55000000000000004">
      <c r="A64" s="299" t="s">
        <v>1532</v>
      </c>
      <c r="B64" s="299"/>
      <c r="C64" s="299"/>
    </row>
    <row r="65" spans="1:3" ht="14.7" thickBot="1" x14ac:dyDescent="0.55000000000000004">
      <c r="A65" s="297" t="s">
        <v>1533</v>
      </c>
      <c r="B65" s="298"/>
      <c r="C65" s="298"/>
    </row>
    <row r="66" spans="1:3" ht="14.7" thickBot="1" x14ac:dyDescent="0.55000000000000004">
      <c r="A66" s="299" t="s">
        <v>1534</v>
      </c>
      <c r="B66" s="300"/>
      <c r="C66" s="300"/>
    </row>
    <row r="67" spans="1:3" ht="18.350000000000001" thickBot="1" x14ac:dyDescent="0.55000000000000004">
      <c r="A67" s="297" t="s">
        <v>1535</v>
      </c>
      <c r="B67" s="297"/>
      <c r="C67" s="297"/>
    </row>
    <row r="68" spans="1:3" ht="14.7" thickBot="1" x14ac:dyDescent="0.55000000000000004">
      <c r="A68" s="299" t="s">
        <v>1536</v>
      </c>
      <c r="B68" s="300" t="s">
        <v>213</v>
      </c>
      <c r="C68" s="300" t="s">
        <v>213</v>
      </c>
    </row>
    <row r="69" spans="1:3" ht="14.7" thickBot="1" x14ac:dyDescent="0.55000000000000004">
      <c r="A69" s="297" t="s">
        <v>1537</v>
      </c>
      <c r="B69" s="298" t="s">
        <v>213</v>
      </c>
      <c r="C69" s="298" t="s">
        <v>213</v>
      </c>
    </row>
    <row r="70" spans="1:3" ht="14.7" thickBot="1" x14ac:dyDescent="0.55000000000000004">
      <c r="A70" s="299" t="s">
        <v>1538</v>
      </c>
      <c r="B70" s="300" t="s">
        <v>213</v>
      </c>
      <c r="C70" s="300" t="s">
        <v>213</v>
      </c>
    </row>
    <row r="71" spans="1:3" ht="14.7" thickBot="1" x14ac:dyDescent="0.55000000000000004">
      <c r="A71" s="297" t="s">
        <v>1539</v>
      </c>
      <c r="B71" s="298" t="s">
        <v>213</v>
      </c>
      <c r="C71" s="298" t="s">
        <v>213</v>
      </c>
    </row>
    <row r="72" spans="1:3" ht="14.7" thickBot="1" x14ac:dyDescent="0.55000000000000004">
      <c r="A72" s="299" t="s">
        <v>1540</v>
      </c>
      <c r="B72" s="300" t="s">
        <v>213</v>
      </c>
      <c r="C72" s="300" t="s">
        <v>213</v>
      </c>
    </row>
    <row r="73" spans="1:3" ht="14.7" thickBot="1" x14ac:dyDescent="0.55000000000000004">
      <c r="A73" s="297" t="s">
        <v>1541</v>
      </c>
      <c r="B73" s="298" t="s">
        <v>213</v>
      </c>
      <c r="C73" s="298" t="s">
        <v>213</v>
      </c>
    </row>
    <row r="74" spans="1:3" ht="18.350000000000001" thickBot="1" x14ac:dyDescent="0.55000000000000004">
      <c r="A74" s="299" t="s">
        <v>1542</v>
      </c>
      <c r="B74" s="300" t="s">
        <v>213</v>
      </c>
      <c r="C74" s="300" t="s">
        <v>213</v>
      </c>
    </row>
    <row r="75" spans="1:3" ht="27.35" thickBot="1" x14ac:dyDescent="0.55000000000000004">
      <c r="A75" s="297" t="s">
        <v>1543</v>
      </c>
      <c r="B75" s="298" t="s">
        <v>302</v>
      </c>
      <c r="C75" s="298" t="s">
        <v>302</v>
      </c>
    </row>
    <row r="76" spans="1:3" ht="18.350000000000001" thickBot="1" x14ac:dyDescent="0.55000000000000004">
      <c r="A76" s="299" t="s">
        <v>1544</v>
      </c>
      <c r="B76" s="300" t="s">
        <v>302</v>
      </c>
      <c r="C76" s="300" t="s">
        <v>302</v>
      </c>
    </row>
    <row r="77" spans="1:3" ht="18.350000000000001" thickBot="1" x14ac:dyDescent="0.55000000000000004">
      <c r="A77" s="297" t="s">
        <v>1545</v>
      </c>
      <c r="B77" s="298" t="s">
        <v>213</v>
      </c>
      <c r="C77" s="298" t="s">
        <v>213</v>
      </c>
    </row>
    <row r="78" spans="1:3" ht="18.350000000000001" thickBot="1" x14ac:dyDescent="0.55000000000000004">
      <c r="A78" s="299" t="s">
        <v>1546</v>
      </c>
      <c r="B78" s="300" t="s">
        <v>213</v>
      </c>
      <c r="C78" s="300" t="s">
        <v>213</v>
      </c>
    </row>
    <row r="79" spans="1:3" ht="18.350000000000001" thickBot="1" x14ac:dyDescent="0.55000000000000004">
      <c r="A79" s="297" t="s">
        <v>1547</v>
      </c>
      <c r="B79" s="297"/>
      <c r="C79" s="297"/>
    </row>
    <row r="80" spans="1:3" ht="14.7" thickBot="1" x14ac:dyDescent="0.55000000000000004">
      <c r="A80" s="299" t="s">
        <v>1548</v>
      </c>
      <c r="B80" s="300" t="s">
        <v>213</v>
      </c>
      <c r="C80" s="300" t="s">
        <v>213</v>
      </c>
    </row>
    <row r="81" spans="1:3" ht="14.7" thickBot="1" x14ac:dyDescent="0.55000000000000004">
      <c r="A81" s="297" t="s">
        <v>1549</v>
      </c>
      <c r="B81" s="298" t="s">
        <v>213</v>
      </c>
      <c r="C81" s="298" t="s">
        <v>213</v>
      </c>
    </row>
    <row r="82" spans="1:3" ht="14.7" thickBot="1" x14ac:dyDescent="0.55000000000000004">
      <c r="A82" s="299" t="s">
        <v>1550</v>
      </c>
      <c r="B82" s="300" t="s">
        <v>213</v>
      </c>
      <c r="C82" s="300" t="s">
        <v>213</v>
      </c>
    </row>
    <row r="83" spans="1:3" ht="14.7" thickBot="1" x14ac:dyDescent="0.55000000000000004">
      <c r="A83" s="297" t="s">
        <v>1551</v>
      </c>
      <c r="B83" s="298" t="s">
        <v>302</v>
      </c>
      <c r="C83" s="298" t="s">
        <v>302</v>
      </c>
    </row>
    <row r="84" spans="1:3" ht="18.350000000000001" thickBot="1" x14ac:dyDescent="0.55000000000000004">
      <c r="A84" s="299" t="s">
        <v>1552</v>
      </c>
      <c r="B84" s="300" t="s">
        <v>302</v>
      </c>
      <c r="C84" s="300" t="s">
        <v>302</v>
      </c>
    </row>
    <row r="85" spans="1:3" ht="18.350000000000001" thickBot="1" x14ac:dyDescent="0.55000000000000004">
      <c r="A85" s="297" t="s">
        <v>1553</v>
      </c>
      <c r="B85" s="298" t="s">
        <v>302</v>
      </c>
      <c r="C85" s="298" t="s">
        <v>302</v>
      </c>
    </row>
    <row r="86" spans="1:3" ht="27.35" thickBot="1" x14ac:dyDescent="0.55000000000000004">
      <c r="A86" s="299" t="s">
        <v>1554</v>
      </c>
      <c r="B86" s="300" t="s">
        <v>213</v>
      </c>
      <c r="C86" s="300" t="s">
        <v>213</v>
      </c>
    </row>
    <row r="87" spans="1:3" ht="14.7" thickBot="1" x14ac:dyDescent="0.55000000000000004">
      <c r="A87" s="390" t="s">
        <v>1555</v>
      </c>
      <c r="B87" s="391"/>
      <c r="C87" s="392"/>
    </row>
    <row r="88" spans="1:3" ht="27.35" thickBot="1" x14ac:dyDescent="0.55000000000000004">
      <c r="A88" s="299" t="s">
        <v>1556</v>
      </c>
      <c r="B88" s="300" t="s">
        <v>302</v>
      </c>
      <c r="C88" s="300" t="s">
        <v>302</v>
      </c>
    </row>
    <row r="89" spans="1:3" ht="18.350000000000001" thickBot="1" x14ac:dyDescent="0.55000000000000004">
      <c r="A89" s="297" t="s">
        <v>1557</v>
      </c>
      <c r="B89" s="298" t="s">
        <v>302</v>
      </c>
      <c r="C89" s="298" t="s">
        <v>302</v>
      </c>
    </row>
    <row r="90" spans="1:3" ht="18.350000000000001" thickBot="1" x14ac:dyDescent="0.55000000000000004">
      <c r="A90" s="299" t="s">
        <v>1558</v>
      </c>
      <c r="B90" s="300" t="s">
        <v>302</v>
      </c>
      <c r="C90" s="300" t="s">
        <v>302</v>
      </c>
    </row>
    <row r="91" spans="1:3" ht="18.350000000000001" thickBot="1" x14ac:dyDescent="0.55000000000000004">
      <c r="A91" s="297" t="s">
        <v>1559</v>
      </c>
      <c r="B91" s="298" t="s">
        <v>302</v>
      </c>
      <c r="C91" s="298" t="s">
        <v>302</v>
      </c>
    </row>
    <row r="92" spans="1:3" ht="18.350000000000001" thickBot="1" x14ac:dyDescent="0.55000000000000004">
      <c r="A92" s="299" t="s">
        <v>1560</v>
      </c>
      <c r="B92" s="300" t="s">
        <v>302</v>
      </c>
      <c r="C92" s="300" t="s">
        <v>302</v>
      </c>
    </row>
    <row r="93" spans="1:3" ht="14.7" thickBot="1" x14ac:dyDescent="0.55000000000000004">
      <c r="A93" s="297" t="s">
        <v>1561</v>
      </c>
      <c r="B93" s="297"/>
      <c r="C93" s="297"/>
    </row>
    <row r="94" spans="1:3" ht="14.7" thickBot="1" x14ac:dyDescent="0.55000000000000004">
      <c r="A94" s="299" t="s">
        <v>1562</v>
      </c>
      <c r="B94" s="300" t="s">
        <v>213</v>
      </c>
      <c r="C94" s="300" t="s">
        <v>213</v>
      </c>
    </row>
    <row r="95" spans="1:3" ht="14.7" thickBot="1" x14ac:dyDescent="0.55000000000000004">
      <c r="A95" s="297" t="s">
        <v>1563</v>
      </c>
      <c r="B95" s="298" t="s">
        <v>213</v>
      </c>
      <c r="C95" s="298" t="s">
        <v>213</v>
      </c>
    </row>
    <row r="96" spans="1:3" ht="14.7" thickBot="1" x14ac:dyDescent="0.55000000000000004">
      <c r="A96" s="299" t="s">
        <v>1564</v>
      </c>
      <c r="B96" s="300" t="s">
        <v>213</v>
      </c>
      <c r="C96" s="300" t="s">
        <v>213</v>
      </c>
    </row>
    <row r="97" spans="1:3" ht="14.7" thickBot="1" x14ac:dyDescent="0.55000000000000004">
      <c r="A97" s="297" t="s">
        <v>1565</v>
      </c>
      <c r="B97" s="298" t="s">
        <v>213</v>
      </c>
      <c r="C97" s="298" t="s">
        <v>213</v>
      </c>
    </row>
    <row r="98" spans="1:3" ht="14.7" thickBot="1" x14ac:dyDescent="0.55000000000000004">
      <c r="A98" s="299" t="s">
        <v>1566</v>
      </c>
      <c r="B98" s="300" t="s">
        <v>213</v>
      </c>
      <c r="C98" s="300" t="s">
        <v>213</v>
      </c>
    </row>
    <row r="99" spans="1:3" ht="14.7" thickBot="1" x14ac:dyDescent="0.55000000000000004">
      <c r="A99" s="297" t="s">
        <v>1567</v>
      </c>
      <c r="B99" s="298" t="s">
        <v>302</v>
      </c>
      <c r="C99" s="298" t="s">
        <v>302</v>
      </c>
    </row>
    <row r="100" spans="1:3" ht="14.7" thickBot="1" x14ac:dyDescent="0.55000000000000004">
      <c r="A100" s="387" t="s">
        <v>1568</v>
      </c>
      <c r="B100" s="388"/>
      <c r="C100" s="389"/>
    </row>
    <row r="101" spans="1:3" ht="18.350000000000001" thickBot="1" x14ac:dyDescent="0.55000000000000004">
      <c r="A101" s="297" t="s">
        <v>697</v>
      </c>
      <c r="B101" s="298" t="s">
        <v>302</v>
      </c>
      <c r="C101" s="298" t="s">
        <v>302</v>
      </c>
    </row>
    <row r="102" spans="1:3" ht="14.7" thickBot="1" x14ac:dyDescent="0.55000000000000004">
      <c r="A102" s="299" t="s">
        <v>902</v>
      </c>
      <c r="B102" s="300" t="s">
        <v>302</v>
      </c>
      <c r="C102" s="300" t="s">
        <v>302</v>
      </c>
    </row>
    <row r="103" spans="1:3" ht="14.7" thickBot="1" x14ac:dyDescent="0.55000000000000004">
      <c r="A103" s="297" t="s">
        <v>903</v>
      </c>
      <c r="B103" s="298" t="s">
        <v>302</v>
      </c>
      <c r="C103" s="298" t="s">
        <v>302</v>
      </c>
    </row>
    <row r="104" spans="1:3" ht="18.350000000000001" thickBot="1" x14ac:dyDescent="0.55000000000000004">
      <c r="A104" s="299" t="s">
        <v>1569</v>
      </c>
      <c r="B104" s="300" t="s">
        <v>302</v>
      </c>
      <c r="C104" s="300" t="s">
        <v>302</v>
      </c>
    </row>
    <row r="105" spans="1:3" ht="14.7" thickBot="1" x14ac:dyDescent="0.55000000000000004">
      <c r="A105" s="297" t="s">
        <v>1570</v>
      </c>
      <c r="B105" s="297"/>
      <c r="C105" s="297"/>
    </row>
    <row r="106" spans="1:3" ht="14.7" thickBot="1" x14ac:dyDescent="0.55000000000000004">
      <c r="A106" s="299" t="s">
        <v>1571</v>
      </c>
      <c r="B106" s="300" t="s">
        <v>302</v>
      </c>
      <c r="C106" s="300" t="s">
        <v>302</v>
      </c>
    </row>
    <row r="107" spans="1:3" ht="14.7" thickBot="1" x14ac:dyDescent="0.55000000000000004">
      <c r="A107" s="297" t="s">
        <v>1572</v>
      </c>
      <c r="B107" s="298" t="s">
        <v>302</v>
      </c>
      <c r="C107" s="298" t="s">
        <v>302</v>
      </c>
    </row>
    <row r="108" spans="1:3" ht="18.350000000000001" thickBot="1" x14ac:dyDescent="0.55000000000000004">
      <c r="A108" s="299" t="s">
        <v>1573</v>
      </c>
      <c r="B108" s="300" t="s">
        <v>302</v>
      </c>
      <c r="C108" s="300" t="s">
        <v>302</v>
      </c>
    </row>
    <row r="109" spans="1:3" ht="18.350000000000001" thickBot="1" x14ac:dyDescent="0.55000000000000004">
      <c r="A109" s="297" t="s">
        <v>1574</v>
      </c>
      <c r="B109" s="298" t="s">
        <v>302</v>
      </c>
      <c r="C109" s="298" t="s">
        <v>302</v>
      </c>
    </row>
    <row r="110" spans="1:3" ht="14.7" thickBot="1" x14ac:dyDescent="0.55000000000000004">
      <c r="A110" s="299" t="s">
        <v>1575</v>
      </c>
      <c r="B110" s="300" t="s">
        <v>302</v>
      </c>
      <c r="C110" s="300" t="s">
        <v>302</v>
      </c>
    </row>
    <row r="111" spans="1:3" ht="18.350000000000001" thickBot="1" x14ac:dyDescent="0.55000000000000004">
      <c r="A111" s="297" t="s">
        <v>1576</v>
      </c>
      <c r="B111" s="298" t="s">
        <v>302</v>
      </c>
      <c r="C111" s="298" t="s">
        <v>302</v>
      </c>
    </row>
    <row r="112" spans="1:3" ht="18.350000000000001" thickBot="1" x14ac:dyDescent="0.55000000000000004">
      <c r="A112" s="299" t="s">
        <v>1577</v>
      </c>
      <c r="B112" s="300" t="s">
        <v>213</v>
      </c>
      <c r="C112" s="300" t="s">
        <v>213</v>
      </c>
    </row>
    <row r="113" spans="1:3" ht="14.7" thickBot="1" x14ac:dyDescent="0.55000000000000004">
      <c r="A113" s="297" t="s">
        <v>1578</v>
      </c>
      <c r="B113" s="297"/>
      <c r="C113" s="297"/>
    </row>
    <row r="114" spans="1:3" ht="14.7" thickBot="1" x14ac:dyDescent="0.55000000000000004">
      <c r="A114" s="299" t="s">
        <v>1579</v>
      </c>
      <c r="B114" s="300" t="s">
        <v>213</v>
      </c>
      <c r="C114" s="300" t="s">
        <v>213</v>
      </c>
    </row>
    <row r="115" spans="1:3" ht="14.7" thickBot="1" x14ac:dyDescent="0.55000000000000004">
      <c r="A115" s="297" t="s">
        <v>1580</v>
      </c>
      <c r="B115" s="298" t="s">
        <v>213</v>
      </c>
      <c r="C115" s="298" t="s">
        <v>213</v>
      </c>
    </row>
    <row r="116" spans="1:3" ht="14.7" thickBot="1" x14ac:dyDescent="0.55000000000000004">
      <c r="A116" s="299" t="s">
        <v>1581</v>
      </c>
      <c r="B116" s="300" t="s">
        <v>213</v>
      </c>
      <c r="C116" s="300" t="s">
        <v>213</v>
      </c>
    </row>
    <row r="117" spans="1:3" ht="14.7" thickBot="1" x14ac:dyDescent="0.55000000000000004">
      <c r="A117" s="297" t="s">
        <v>1582</v>
      </c>
      <c r="B117" s="298" t="s">
        <v>213</v>
      </c>
      <c r="C117" s="298" t="s">
        <v>213</v>
      </c>
    </row>
    <row r="118" spans="1:3" ht="14.7" thickBot="1" x14ac:dyDescent="0.55000000000000004">
      <c r="A118" s="299" t="s">
        <v>1583</v>
      </c>
      <c r="B118" s="300" t="s">
        <v>213</v>
      </c>
      <c r="C118" s="300" t="s">
        <v>213</v>
      </c>
    </row>
    <row r="119" spans="1:3" ht="14.7" thickBot="1" x14ac:dyDescent="0.55000000000000004">
      <c r="A119" s="297" t="s">
        <v>1584</v>
      </c>
      <c r="B119" s="298" t="s">
        <v>213</v>
      </c>
      <c r="C119" s="298" t="s">
        <v>213</v>
      </c>
    </row>
    <row r="120" spans="1:3" ht="14.7" thickBot="1" x14ac:dyDescent="0.55000000000000004">
      <c r="A120" s="299" t="s">
        <v>1585</v>
      </c>
      <c r="B120" s="300" t="s">
        <v>213</v>
      </c>
      <c r="C120" s="300" t="s">
        <v>213</v>
      </c>
    </row>
    <row r="121" spans="1:3" ht="14.7" thickBot="1" x14ac:dyDescent="0.55000000000000004">
      <c r="A121" s="297" t="s">
        <v>1586</v>
      </c>
      <c r="B121" s="298" t="s">
        <v>213</v>
      </c>
      <c r="C121" s="298" t="s">
        <v>213</v>
      </c>
    </row>
    <row r="122" spans="1:3" ht="14.7" thickBot="1" x14ac:dyDescent="0.55000000000000004">
      <c r="A122" s="299" t="s">
        <v>1587</v>
      </c>
      <c r="B122" s="300" t="s">
        <v>213</v>
      </c>
      <c r="C122" s="300" t="s">
        <v>213</v>
      </c>
    </row>
    <row r="123" spans="1:3" ht="27.35" thickBot="1" x14ac:dyDescent="0.55000000000000004">
      <c r="A123" s="297" t="s">
        <v>728</v>
      </c>
      <c r="B123" s="298" t="s">
        <v>213</v>
      </c>
      <c r="C123" s="298" t="s">
        <v>213</v>
      </c>
    </row>
    <row r="124" spans="1:3" ht="14.7" thickBot="1" x14ac:dyDescent="0.55000000000000004">
      <c r="A124" s="299" t="s">
        <v>1588</v>
      </c>
      <c r="B124" s="299"/>
      <c r="C124" s="299"/>
    </row>
    <row r="125" spans="1:3" ht="14.7" thickBot="1" x14ac:dyDescent="0.55000000000000004">
      <c r="A125" s="297" t="s">
        <v>1589</v>
      </c>
      <c r="B125" s="298" t="s">
        <v>213</v>
      </c>
      <c r="C125" s="298" t="s">
        <v>213</v>
      </c>
    </row>
    <row r="126" spans="1:3" ht="14.7" thickBot="1" x14ac:dyDescent="0.55000000000000004">
      <c r="A126" s="299" t="s">
        <v>1590</v>
      </c>
      <c r="B126" s="300" t="s">
        <v>1591</v>
      </c>
      <c r="C126" s="300" t="s">
        <v>1591</v>
      </c>
    </row>
    <row r="127" spans="1:3" ht="14.7" thickBot="1" x14ac:dyDescent="0.55000000000000004">
      <c r="A127" s="297" t="s">
        <v>1592</v>
      </c>
      <c r="B127" s="298" t="s">
        <v>1591</v>
      </c>
      <c r="C127" s="298" t="s">
        <v>1591</v>
      </c>
    </row>
    <row r="128" spans="1:3" ht="14.7" thickBot="1" x14ac:dyDescent="0.55000000000000004">
      <c r="A128" s="299" t="s">
        <v>1593</v>
      </c>
      <c r="B128" s="300" t="s">
        <v>302</v>
      </c>
      <c r="C128" s="300" t="s">
        <v>302</v>
      </c>
    </row>
    <row r="129" spans="1:3" ht="14.7" thickBot="1" x14ac:dyDescent="0.55000000000000004">
      <c r="A129" s="297" t="s">
        <v>1594</v>
      </c>
      <c r="B129" s="298" t="s">
        <v>213</v>
      </c>
      <c r="C129" s="298" t="s">
        <v>213</v>
      </c>
    </row>
    <row r="130" spans="1:3" ht="18.350000000000001" thickBot="1" x14ac:dyDescent="0.55000000000000004">
      <c r="A130" s="299" t="s">
        <v>1595</v>
      </c>
      <c r="B130" s="300" t="s">
        <v>302</v>
      </c>
      <c r="C130" s="300" t="s">
        <v>302</v>
      </c>
    </row>
    <row r="131" spans="1:3" ht="14.7" thickBot="1" x14ac:dyDescent="0.55000000000000004">
      <c r="A131" s="297" t="s">
        <v>1596</v>
      </c>
      <c r="B131" s="298" t="s">
        <v>1491</v>
      </c>
      <c r="C131" s="298" t="s">
        <v>1491</v>
      </c>
    </row>
    <row r="132" spans="1:3" ht="27.35" thickBot="1" x14ac:dyDescent="0.55000000000000004">
      <c r="A132" s="299" t="s">
        <v>1597</v>
      </c>
      <c r="B132" s="300" t="s">
        <v>1591</v>
      </c>
      <c r="C132" s="300" t="s">
        <v>1591</v>
      </c>
    </row>
    <row r="133" spans="1:3" ht="14.7" thickBot="1" x14ac:dyDescent="0.55000000000000004">
      <c r="A133" s="297" t="s">
        <v>1598</v>
      </c>
      <c r="B133" s="297"/>
      <c r="C133" s="297"/>
    </row>
    <row r="134" spans="1:3" ht="18.350000000000001" thickBot="1" x14ac:dyDescent="0.55000000000000004">
      <c r="A134" s="299" t="s">
        <v>1599</v>
      </c>
      <c r="B134" s="300" t="s">
        <v>1591</v>
      </c>
      <c r="C134" s="300" t="s">
        <v>1591</v>
      </c>
    </row>
    <row r="135" spans="1:3" ht="14.7" thickBot="1" x14ac:dyDescent="0.55000000000000004">
      <c r="A135" s="297" t="s">
        <v>1600</v>
      </c>
      <c r="B135" s="297"/>
      <c r="C135" s="297"/>
    </row>
    <row r="136" spans="1:3" ht="18.350000000000001" thickBot="1" x14ac:dyDescent="0.55000000000000004">
      <c r="A136" s="299" t="s">
        <v>1601</v>
      </c>
      <c r="B136" s="300" t="s">
        <v>1591</v>
      </c>
      <c r="C136" s="300" t="s">
        <v>1591</v>
      </c>
    </row>
    <row r="137" spans="1:3" ht="14.7" thickBot="1" x14ac:dyDescent="0.55000000000000004">
      <c r="A137" s="297" t="s">
        <v>1602</v>
      </c>
      <c r="B137" s="298" t="s">
        <v>1591</v>
      </c>
      <c r="C137" s="298" t="s">
        <v>1591</v>
      </c>
    </row>
    <row r="138" spans="1:3" ht="14.7" thickBot="1" x14ac:dyDescent="0.55000000000000004">
      <c r="A138" s="299" t="s">
        <v>1603</v>
      </c>
      <c r="B138" s="300" t="s">
        <v>1591</v>
      </c>
      <c r="C138" s="300" t="s">
        <v>1591</v>
      </c>
    </row>
    <row r="139" spans="1:3" ht="14.7" thickBot="1" x14ac:dyDescent="0.55000000000000004">
      <c r="A139" s="297" t="s">
        <v>1604</v>
      </c>
      <c r="B139" s="298" t="s">
        <v>1591</v>
      </c>
      <c r="C139" s="298" t="s">
        <v>1591</v>
      </c>
    </row>
    <row r="140" spans="1:3" ht="14.7" thickBot="1" x14ac:dyDescent="0.55000000000000004">
      <c r="A140" s="299" t="s">
        <v>1605</v>
      </c>
      <c r="B140" s="300" t="s">
        <v>1591</v>
      </c>
      <c r="C140" s="300" t="s">
        <v>1591</v>
      </c>
    </row>
    <row r="141" spans="1:3" ht="18.350000000000001" thickBot="1" x14ac:dyDescent="0.55000000000000004">
      <c r="A141" s="297" t="s">
        <v>1606</v>
      </c>
      <c r="B141" s="298" t="s">
        <v>1591</v>
      </c>
      <c r="C141" s="298" t="s">
        <v>1591</v>
      </c>
    </row>
    <row r="142" spans="1:3" ht="14.7" thickBot="1" x14ac:dyDescent="0.55000000000000004">
      <c r="A142" s="387" t="s">
        <v>1607</v>
      </c>
      <c r="B142" s="388"/>
      <c r="C142" s="389"/>
    </row>
    <row r="143" spans="1:3" ht="14.7" thickBot="1" x14ac:dyDescent="0.55000000000000004">
      <c r="A143" s="297" t="s">
        <v>1608</v>
      </c>
      <c r="B143" s="298" t="s">
        <v>302</v>
      </c>
      <c r="C143" s="298" t="s">
        <v>302</v>
      </c>
    </row>
    <row r="144" spans="1:3" ht="14.7" thickBot="1" x14ac:dyDescent="0.55000000000000004">
      <c r="A144" s="299" t="s">
        <v>1609</v>
      </c>
      <c r="B144" s="300" t="s">
        <v>302</v>
      </c>
      <c r="C144" s="300" t="s">
        <v>302</v>
      </c>
    </row>
    <row r="145" spans="1:3" ht="27.35" thickBot="1" x14ac:dyDescent="0.55000000000000004">
      <c r="A145" s="297" t="s">
        <v>1610</v>
      </c>
      <c r="B145" s="298" t="s">
        <v>1491</v>
      </c>
      <c r="C145" s="298" t="s">
        <v>1491</v>
      </c>
    </row>
    <row r="146" spans="1:3" ht="27.35" thickBot="1" x14ac:dyDescent="0.55000000000000004">
      <c r="A146" s="299" t="s">
        <v>1611</v>
      </c>
      <c r="B146" s="300" t="s">
        <v>1491</v>
      </c>
      <c r="C146" s="300" t="s">
        <v>1491</v>
      </c>
    </row>
    <row r="147" spans="1:3" ht="14.7" thickBot="1" x14ac:dyDescent="0.55000000000000004">
      <c r="A147" s="297" t="s">
        <v>1612</v>
      </c>
      <c r="B147" s="298" t="s">
        <v>1491</v>
      </c>
      <c r="C147" s="298" t="s">
        <v>1491</v>
      </c>
    </row>
    <row r="148" spans="1:3" ht="18.350000000000001" thickBot="1" x14ac:dyDescent="0.55000000000000004">
      <c r="A148" s="299" t="s">
        <v>1613</v>
      </c>
      <c r="B148" s="300" t="s">
        <v>1491</v>
      </c>
      <c r="C148" s="300" t="s">
        <v>1491</v>
      </c>
    </row>
    <row r="149" spans="1:3" ht="14.7" thickBot="1" x14ac:dyDescent="0.55000000000000004">
      <c r="A149" s="297" t="s">
        <v>1614</v>
      </c>
      <c r="B149" s="298" t="s">
        <v>1491</v>
      </c>
      <c r="C149" s="298" t="s">
        <v>1491</v>
      </c>
    </row>
    <row r="150" spans="1:3" ht="14.7" thickBot="1" x14ac:dyDescent="0.55000000000000004">
      <c r="A150" s="299" t="s">
        <v>1615</v>
      </c>
      <c r="B150" s="300" t="s">
        <v>302</v>
      </c>
      <c r="C150" s="300" t="s">
        <v>302</v>
      </c>
    </row>
    <row r="151" spans="1:3" ht="18.350000000000001" thickBot="1" x14ac:dyDescent="0.55000000000000004">
      <c r="A151" s="297" t="s">
        <v>1616</v>
      </c>
      <c r="B151" s="298" t="s">
        <v>213</v>
      </c>
      <c r="C151" s="298" t="s">
        <v>213</v>
      </c>
    </row>
    <row r="152" spans="1:3" ht="18.350000000000001" thickBot="1" x14ac:dyDescent="0.55000000000000004">
      <c r="A152" s="299" t="s">
        <v>1617</v>
      </c>
      <c r="B152" s="300" t="s">
        <v>302</v>
      </c>
      <c r="C152" s="300" t="s">
        <v>302</v>
      </c>
    </row>
    <row r="153" spans="1:3" ht="18.350000000000001" thickBot="1" x14ac:dyDescent="0.55000000000000004">
      <c r="A153" s="297" t="s">
        <v>1618</v>
      </c>
      <c r="B153" s="298" t="s">
        <v>302</v>
      </c>
      <c r="C153" s="298" t="s">
        <v>302</v>
      </c>
    </row>
    <row r="154" spans="1:3" ht="14.7" thickBot="1" x14ac:dyDescent="0.55000000000000004">
      <c r="A154" s="299" t="s">
        <v>1619</v>
      </c>
      <c r="B154" s="300" t="s">
        <v>302</v>
      </c>
      <c r="C154" s="300" t="s">
        <v>302</v>
      </c>
    </row>
    <row r="155" spans="1:3" ht="18.350000000000001" thickBot="1" x14ac:dyDescent="0.55000000000000004">
      <c r="A155" s="297" t="s">
        <v>1620</v>
      </c>
      <c r="B155" s="298" t="s">
        <v>302</v>
      </c>
      <c r="C155" s="298" t="s">
        <v>302</v>
      </c>
    </row>
    <row r="156" spans="1:3" ht="14.7" thickBot="1" x14ac:dyDescent="0.55000000000000004">
      <c r="A156" s="299" t="s">
        <v>1621</v>
      </c>
      <c r="B156" s="300" t="s">
        <v>213</v>
      </c>
      <c r="C156" s="300" t="s">
        <v>213</v>
      </c>
    </row>
    <row r="157" spans="1:3" ht="14.7" thickBot="1" x14ac:dyDescent="0.55000000000000004">
      <c r="A157" s="297" t="s">
        <v>1622</v>
      </c>
      <c r="B157" s="298" t="s">
        <v>302</v>
      </c>
      <c r="C157" s="298" t="s">
        <v>302</v>
      </c>
    </row>
    <row r="158" spans="1:3" ht="14.7" thickBot="1" x14ac:dyDescent="0.55000000000000004">
      <c r="A158" s="299" t="s">
        <v>1623</v>
      </c>
      <c r="B158" s="300" t="s">
        <v>302</v>
      </c>
      <c r="C158" s="300" t="s">
        <v>302</v>
      </c>
    </row>
    <row r="159" spans="1:3" ht="18.350000000000001" thickBot="1" x14ac:dyDescent="0.55000000000000004">
      <c r="A159" s="297" t="s">
        <v>1624</v>
      </c>
      <c r="B159" s="298" t="s">
        <v>302</v>
      </c>
      <c r="C159" s="298" t="s">
        <v>302</v>
      </c>
    </row>
    <row r="160" spans="1:3" ht="14.7" thickBot="1" x14ac:dyDescent="0.55000000000000004">
      <c r="A160" s="299" t="s">
        <v>1625</v>
      </c>
      <c r="B160" s="300" t="s">
        <v>1491</v>
      </c>
      <c r="C160" s="300" t="s">
        <v>1491</v>
      </c>
    </row>
    <row r="161" spans="1:3" ht="27.35" thickBot="1" x14ac:dyDescent="0.55000000000000004">
      <c r="A161" s="297" t="s">
        <v>1626</v>
      </c>
      <c r="B161" s="298" t="s">
        <v>302</v>
      </c>
      <c r="C161" s="298" t="s">
        <v>302</v>
      </c>
    </row>
    <row r="162" spans="1:3" ht="18.350000000000001" thickBot="1" x14ac:dyDescent="0.55000000000000004">
      <c r="A162" s="299" t="s">
        <v>1627</v>
      </c>
      <c r="B162" s="300" t="s">
        <v>302</v>
      </c>
      <c r="C162" s="300" t="s">
        <v>302</v>
      </c>
    </row>
    <row r="163" spans="1:3" ht="14.7" thickBot="1" x14ac:dyDescent="0.55000000000000004">
      <c r="A163" s="297" t="s">
        <v>1628</v>
      </c>
      <c r="B163" s="297"/>
      <c r="C163" s="297"/>
    </row>
    <row r="164" spans="1:3" ht="18.350000000000001" thickBot="1" x14ac:dyDescent="0.55000000000000004">
      <c r="A164" s="299" t="s">
        <v>1629</v>
      </c>
      <c r="B164" s="300" t="s">
        <v>213</v>
      </c>
      <c r="C164" s="300" t="s">
        <v>213</v>
      </c>
    </row>
    <row r="165" spans="1:3" ht="27.35" thickBot="1" x14ac:dyDescent="0.55000000000000004">
      <c r="A165" s="297" t="s">
        <v>1630</v>
      </c>
      <c r="B165" s="298" t="s">
        <v>302</v>
      </c>
      <c r="C165" s="298" t="s">
        <v>302</v>
      </c>
    </row>
    <row r="166" spans="1:3" ht="27.35" thickBot="1" x14ac:dyDescent="0.55000000000000004">
      <c r="A166" s="299" t="s">
        <v>1631</v>
      </c>
      <c r="B166" s="300" t="s">
        <v>1491</v>
      </c>
      <c r="C166" s="300" t="s">
        <v>1491</v>
      </c>
    </row>
    <row r="167" spans="1:3" ht="27.35" thickBot="1" x14ac:dyDescent="0.55000000000000004">
      <c r="A167" s="297" t="s">
        <v>1632</v>
      </c>
      <c r="B167" s="298" t="s">
        <v>1491</v>
      </c>
      <c r="C167" s="298" t="s">
        <v>1491</v>
      </c>
    </row>
    <row r="168" spans="1:3" ht="27.35" thickBot="1" x14ac:dyDescent="0.55000000000000004">
      <c r="A168" s="299" t="s">
        <v>1633</v>
      </c>
      <c r="B168" s="300" t="s">
        <v>302</v>
      </c>
      <c r="C168" s="300" t="s">
        <v>302</v>
      </c>
    </row>
    <row r="169" spans="1:3" ht="14.7" thickBot="1" x14ac:dyDescent="0.55000000000000004">
      <c r="A169" s="297" t="s">
        <v>1634</v>
      </c>
      <c r="B169" s="297"/>
      <c r="C169" s="297"/>
    </row>
    <row r="170" spans="1:3" ht="18.350000000000001" thickBot="1" x14ac:dyDescent="0.55000000000000004">
      <c r="A170" s="299" t="s">
        <v>1635</v>
      </c>
      <c r="B170" s="300" t="s">
        <v>302</v>
      </c>
      <c r="C170" s="300" t="s">
        <v>302</v>
      </c>
    </row>
    <row r="171" spans="1:3" ht="14.7" thickBot="1" x14ac:dyDescent="0.55000000000000004">
      <c r="A171" s="297" t="s">
        <v>1636</v>
      </c>
      <c r="B171" s="298" t="s">
        <v>213</v>
      </c>
      <c r="C171" s="298" t="s">
        <v>213</v>
      </c>
    </row>
    <row r="172" spans="1:3" ht="18.350000000000001" thickBot="1" x14ac:dyDescent="0.55000000000000004">
      <c r="A172" s="299" t="s">
        <v>1637</v>
      </c>
      <c r="B172" s="300" t="s">
        <v>213</v>
      </c>
      <c r="C172" s="300" t="s">
        <v>213</v>
      </c>
    </row>
    <row r="173" spans="1:3" ht="36.35" thickBot="1" x14ac:dyDescent="0.55000000000000004">
      <c r="A173" s="297" t="s">
        <v>1638</v>
      </c>
      <c r="B173" s="298" t="s">
        <v>1491</v>
      </c>
      <c r="C173" s="298" t="s">
        <v>1491</v>
      </c>
    </row>
    <row r="174" spans="1:3" ht="18.350000000000001" thickBot="1" x14ac:dyDescent="0.55000000000000004">
      <c r="A174" s="299" t="s">
        <v>1639</v>
      </c>
      <c r="B174" s="299"/>
      <c r="C174" s="299"/>
    </row>
    <row r="175" spans="1:3" ht="14.7" thickBot="1" x14ac:dyDescent="0.55000000000000004">
      <c r="A175" s="297" t="s">
        <v>1640</v>
      </c>
      <c r="B175" s="298" t="s">
        <v>213</v>
      </c>
      <c r="C175" s="298" t="s">
        <v>213</v>
      </c>
    </row>
    <row r="176" spans="1:3" ht="14.7" thickBot="1" x14ac:dyDescent="0.55000000000000004">
      <c r="A176" s="299" t="s">
        <v>1641</v>
      </c>
      <c r="B176" s="300" t="s">
        <v>1491</v>
      </c>
      <c r="C176" s="300" t="s">
        <v>1491</v>
      </c>
    </row>
    <row r="177" spans="1:3" ht="18.350000000000001" thickBot="1" x14ac:dyDescent="0.55000000000000004">
      <c r="A177" s="297" t="s">
        <v>1642</v>
      </c>
      <c r="B177" s="297"/>
      <c r="C177" s="297"/>
    </row>
    <row r="178" spans="1:3" ht="27.35" thickBot="1" x14ac:dyDescent="0.55000000000000004">
      <c r="A178" s="299" t="s">
        <v>1643</v>
      </c>
      <c r="B178" s="300" t="s">
        <v>302</v>
      </c>
      <c r="C178" s="300" t="s">
        <v>302</v>
      </c>
    </row>
    <row r="179" spans="1:3" ht="27.35" thickBot="1" x14ac:dyDescent="0.55000000000000004">
      <c r="A179" s="297" t="s">
        <v>1644</v>
      </c>
      <c r="B179" s="298" t="s">
        <v>1491</v>
      </c>
      <c r="C179" s="298" t="s">
        <v>1491</v>
      </c>
    </row>
    <row r="180" spans="1:3" ht="18.350000000000001" thickBot="1" x14ac:dyDescent="0.55000000000000004">
      <c r="A180" s="299" t="s">
        <v>1645</v>
      </c>
      <c r="B180" s="300" t="s">
        <v>213</v>
      </c>
      <c r="C180" s="300" t="s">
        <v>213</v>
      </c>
    </row>
    <row r="181" spans="1:3" ht="18.350000000000001" thickBot="1" x14ac:dyDescent="0.55000000000000004">
      <c r="A181" s="297" t="s">
        <v>1646</v>
      </c>
      <c r="B181" s="298" t="s">
        <v>302</v>
      </c>
      <c r="C181" s="298" t="s">
        <v>302</v>
      </c>
    </row>
    <row r="182" spans="1:3" ht="27.35" thickBot="1" x14ac:dyDescent="0.55000000000000004">
      <c r="A182" s="299" t="s">
        <v>1647</v>
      </c>
      <c r="B182" s="299"/>
      <c r="C182" s="299"/>
    </row>
    <row r="183" spans="1:3" ht="18.350000000000001" thickBot="1" x14ac:dyDescent="0.55000000000000004">
      <c r="A183" s="297" t="s">
        <v>1648</v>
      </c>
      <c r="B183" s="298" t="s">
        <v>1491</v>
      </c>
      <c r="C183" s="298" t="s">
        <v>1491</v>
      </c>
    </row>
    <row r="184" spans="1:3" ht="27.35" thickBot="1" x14ac:dyDescent="0.55000000000000004">
      <c r="A184" s="299" t="s">
        <v>1649</v>
      </c>
      <c r="B184" s="300" t="s">
        <v>1491</v>
      </c>
      <c r="C184" s="300" t="s">
        <v>1491</v>
      </c>
    </row>
    <row r="185" spans="1:3" ht="18.350000000000001" thickBot="1" x14ac:dyDescent="0.55000000000000004">
      <c r="A185" s="297" t="s">
        <v>1650</v>
      </c>
      <c r="B185" s="298" t="s">
        <v>1491</v>
      </c>
      <c r="C185" s="298" t="s">
        <v>1491</v>
      </c>
    </row>
    <row r="186" spans="1:3" ht="14.7" thickBot="1" x14ac:dyDescent="0.55000000000000004">
      <c r="A186" s="299" t="s">
        <v>1651</v>
      </c>
      <c r="B186" s="299"/>
      <c r="C186" s="299"/>
    </row>
    <row r="187" spans="1:3" ht="14.7" thickBot="1" x14ac:dyDescent="0.55000000000000004">
      <c r="A187" s="297" t="s">
        <v>1652</v>
      </c>
      <c r="B187" s="298" t="s">
        <v>302</v>
      </c>
      <c r="C187" s="298" t="s">
        <v>302</v>
      </c>
    </row>
    <row r="188" spans="1:3" ht="14.7" thickBot="1" x14ac:dyDescent="0.55000000000000004">
      <c r="A188" s="299" t="s">
        <v>1653</v>
      </c>
      <c r="B188" s="300" t="s">
        <v>302</v>
      </c>
      <c r="C188" s="300" t="s">
        <v>302</v>
      </c>
    </row>
    <row r="189" spans="1:3" ht="14.7" thickBot="1" x14ac:dyDescent="0.55000000000000004">
      <c r="A189" s="297" t="s">
        <v>1654</v>
      </c>
      <c r="B189" s="298" t="s">
        <v>1491</v>
      </c>
      <c r="C189" s="298" t="s">
        <v>1491</v>
      </c>
    </row>
    <row r="190" spans="1:3" ht="18.350000000000001" thickBot="1" x14ac:dyDescent="0.55000000000000004">
      <c r="A190" s="299" t="s">
        <v>1655</v>
      </c>
      <c r="B190" s="300" t="s">
        <v>302</v>
      </c>
      <c r="C190" s="300" t="s">
        <v>302</v>
      </c>
    </row>
    <row r="191" spans="1:3" ht="14.7" thickBot="1" x14ac:dyDescent="0.55000000000000004">
      <c r="A191" s="297" t="s">
        <v>1656</v>
      </c>
      <c r="B191" s="298" t="s">
        <v>1491</v>
      </c>
      <c r="C191" s="298" t="s">
        <v>1491</v>
      </c>
    </row>
    <row r="192" spans="1:3" ht="18.350000000000001" thickBot="1" x14ac:dyDescent="0.55000000000000004">
      <c r="A192" s="299" t="s">
        <v>1657</v>
      </c>
      <c r="B192" s="300" t="s">
        <v>1491</v>
      </c>
      <c r="C192" s="300" t="s">
        <v>1491</v>
      </c>
    </row>
    <row r="193" spans="1:3" ht="14.7" thickBot="1" x14ac:dyDescent="0.55000000000000004">
      <c r="A193" s="297" t="s">
        <v>1658</v>
      </c>
      <c r="B193" s="298" t="s">
        <v>302</v>
      </c>
      <c r="C193" s="298" t="s">
        <v>302</v>
      </c>
    </row>
    <row r="194" spans="1:3" ht="18.350000000000001" thickBot="1" x14ac:dyDescent="0.55000000000000004">
      <c r="A194" s="299" t="s">
        <v>1659</v>
      </c>
      <c r="B194" s="300" t="s">
        <v>1491</v>
      </c>
      <c r="C194" s="300" t="s">
        <v>1491</v>
      </c>
    </row>
    <row r="195" spans="1:3" ht="36.35" thickBot="1" x14ac:dyDescent="0.55000000000000004">
      <c r="A195" s="297" t="s">
        <v>1660</v>
      </c>
      <c r="B195" s="297"/>
      <c r="C195" s="297"/>
    </row>
    <row r="196" spans="1:3" ht="27.35" thickBot="1" x14ac:dyDescent="0.55000000000000004">
      <c r="A196" s="299" t="s">
        <v>1661</v>
      </c>
      <c r="B196" s="300" t="s">
        <v>1491</v>
      </c>
      <c r="C196" s="300" t="s">
        <v>1491</v>
      </c>
    </row>
    <row r="197" spans="1:3" ht="18.350000000000001" thickBot="1" x14ac:dyDescent="0.55000000000000004">
      <c r="A197" s="297" t="s">
        <v>1662</v>
      </c>
      <c r="B197" s="298" t="s">
        <v>1491</v>
      </c>
      <c r="C197" s="298" t="s">
        <v>1491</v>
      </c>
    </row>
    <row r="198" spans="1:3" ht="18.350000000000001" thickBot="1" x14ac:dyDescent="0.55000000000000004">
      <c r="A198" s="299" t="s">
        <v>1663</v>
      </c>
      <c r="B198" s="300" t="s">
        <v>1491</v>
      </c>
      <c r="C198" s="300" t="s">
        <v>1491</v>
      </c>
    </row>
    <row r="199" spans="1:3" ht="14.7" thickBot="1" x14ac:dyDescent="0.55000000000000004">
      <c r="A199" s="297" t="s">
        <v>1664</v>
      </c>
      <c r="B199" s="298" t="s">
        <v>302</v>
      </c>
      <c r="C199" s="298" t="s">
        <v>302</v>
      </c>
    </row>
    <row r="200" spans="1:3" ht="14.7" thickBot="1" x14ac:dyDescent="0.55000000000000004">
      <c r="A200" s="299" t="s">
        <v>1665</v>
      </c>
      <c r="B200" s="300" t="s">
        <v>302</v>
      </c>
      <c r="C200" s="300" t="s">
        <v>302</v>
      </c>
    </row>
    <row r="201" spans="1:3" ht="27.35" thickBot="1" x14ac:dyDescent="0.55000000000000004">
      <c r="A201" s="297" t="s">
        <v>1666</v>
      </c>
      <c r="B201" s="298" t="s">
        <v>1491</v>
      </c>
      <c r="C201" s="298" t="s">
        <v>1491</v>
      </c>
    </row>
    <row r="202" spans="1:3" ht="14.7" thickBot="1" x14ac:dyDescent="0.55000000000000004">
      <c r="A202" s="299" t="s">
        <v>1667</v>
      </c>
      <c r="B202" s="300" t="s">
        <v>302</v>
      </c>
      <c r="C202" s="300" t="s">
        <v>302</v>
      </c>
    </row>
    <row r="203" spans="1:3" ht="18.350000000000001" thickBot="1" x14ac:dyDescent="0.55000000000000004">
      <c r="A203" s="297" t="s">
        <v>1668</v>
      </c>
      <c r="B203" s="298" t="s">
        <v>1491</v>
      </c>
      <c r="C203" s="298" t="s">
        <v>1491</v>
      </c>
    </row>
    <row r="204" spans="1:3" ht="27.35" thickBot="1" x14ac:dyDescent="0.55000000000000004">
      <c r="A204" s="299" t="s">
        <v>1669</v>
      </c>
      <c r="B204" s="300" t="s">
        <v>1491</v>
      </c>
      <c r="C204" s="300" t="s">
        <v>1491</v>
      </c>
    </row>
    <row r="205" spans="1:3" ht="14.7" thickBot="1" x14ac:dyDescent="0.55000000000000004">
      <c r="A205" s="297" t="s">
        <v>1670</v>
      </c>
      <c r="B205" s="298" t="s">
        <v>302</v>
      </c>
      <c r="C205" s="298" t="s">
        <v>302</v>
      </c>
    </row>
    <row r="206" spans="1:3" ht="27.35" thickBot="1" x14ac:dyDescent="0.55000000000000004">
      <c r="A206" s="299" t="s">
        <v>1671</v>
      </c>
      <c r="B206" s="299"/>
      <c r="C206" s="299"/>
    </row>
    <row r="207" spans="1:3" ht="27.35" thickBot="1" x14ac:dyDescent="0.55000000000000004">
      <c r="A207" s="297" t="s">
        <v>1672</v>
      </c>
      <c r="B207" s="297"/>
      <c r="C207" s="297"/>
    </row>
    <row r="208" spans="1:3" ht="18.350000000000001" thickBot="1" x14ac:dyDescent="0.55000000000000004">
      <c r="A208" s="299" t="s">
        <v>1673</v>
      </c>
      <c r="B208" s="300" t="s">
        <v>1491</v>
      </c>
      <c r="C208" s="300" t="s">
        <v>1491</v>
      </c>
    </row>
    <row r="209" spans="1:3" ht="27.35" thickBot="1" x14ac:dyDescent="0.55000000000000004">
      <c r="A209" s="297" t="s">
        <v>1674</v>
      </c>
      <c r="B209" s="298" t="s">
        <v>1491</v>
      </c>
      <c r="C209" s="298" t="s">
        <v>1491</v>
      </c>
    </row>
    <row r="210" spans="1:3" ht="18.350000000000001" thickBot="1" x14ac:dyDescent="0.55000000000000004">
      <c r="A210" s="299" t="s">
        <v>1675</v>
      </c>
      <c r="B210" s="300" t="s">
        <v>1491</v>
      </c>
      <c r="C210" s="300" t="s">
        <v>1491</v>
      </c>
    </row>
    <row r="211" spans="1:3" ht="27.35" thickBot="1" x14ac:dyDescent="0.55000000000000004">
      <c r="A211" s="297" t="s">
        <v>1676</v>
      </c>
      <c r="B211" s="297"/>
      <c r="C211" s="297"/>
    </row>
    <row r="212" spans="1:3" ht="14.7" thickBot="1" x14ac:dyDescent="0.55000000000000004">
      <c r="A212" s="299" t="s">
        <v>1677</v>
      </c>
      <c r="B212" s="300" t="s">
        <v>1491</v>
      </c>
      <c r="C212" s="300" t="s">
        <v>1491</v>
      </c>
    </row>
    <row r="213" spans="1:3" ht="27.35" thickBot="1" x14ac:dyDescent="0.55000000000000004">
      <c r="A213" s="297" t="s">
        <v>1678</v>
      </c>
      <c r="B213" s="298" t="s">
        <v>1491</v>
      </c>
      <c r="C213" s="298" t="s">
        <v>1491</v>
      </c>
    </row>
    <row r="214" spans="1:3" ht="18.350000000000001" thickBot="1" x14ac:dyDescent="0.55000000000000004">
      <c r="A214" s="299" t="s">
        <v>1679</v>
      </c>
      <c r="B214" s="300" t="s">
        <v>1491</v>
      </c>
      <c r="C214" s="300" t="s">
        <v>1491</v>
      </c>
    </row>
    <row r="215" spans="1:3" ht="14.7" thickBot="1" x14ac:dyDescent="0.55000000000000004">
      <c r="A215" s="297" t="s">
        <v>1680</v>
      </c>
      <c r="B215" s="298" t="s">
        <v>1491</v>
      </c>
      <c r="C215" s="298" t="s">
        <v>1491</v>
      </c>
    </row>
    <row r="216" spans="1:3" ht="18.350000000000001" thickBot="1" x14ac:dyDescent="0.55000000000000004">
      <c r="A216" s="299" t="s">
        <v>1681</v>
      </c>
      <c r="B216" s="300" t="s">
        <v>1491</v>
      </c>
      <c r="C216" s="300" t="s">
        <v>1491</v>
      </c>
    </row>
    <row r="217" spans="1:3" ht="18.350000000000001" thickBot="1" x14ac:dyDescent="0.55000000000000004">
      <c r="A217" s="297" t="s">
        <v>1682</v>
      </c>
      <c r="B217" s="298" t="s">
        <v>1491</v>
      </c>
      <c r="C217" s="298" t="s">
        <v>1491</v>
      </c>
    </row>
    <row r="218" spans="1:3" ht="18.350000000000001" thickBot="1" x14ac:dyDescent="0.55000000000000004">
      <c r="A218" s="299" t="s">
        <v>1683</v>
      </c>
      <c r="B218" s="300" t="s">
        <v>1491</v>
      </c>
      <c r="C218" s="300" t="s">
        <v>1491</v>
      </c>
    </row>
    <row r="219" spans="1:3" ht="18.350000000000001" thickBot="1" x14ac:dyDescent="0.55000000000000004">
      <c r="A219" s="297" t="s">
        <v>1684</v>
      </c>
      <c r="B219" s="298" t="s">
        <v>1491</v>
      </c>
      <c r="C219" s="298" t="s">
        <v>1491</v>
      </c>
    </row>
    <row r="220" spans="1:3" ht="18.350000000000001" thickBot="1" x14ac:dyDescent="0.55000000000000004">
      <c r="A220" s="299" t="s">
        <v>1685</v>
      </c>
      <c r="B220" s="300" t="s">
        <v>1491</v>
      </c>
      <c r="C220" s="300" t="s">
        <v>1491</v>
      </c>
    </row>
    <row r="221" spans="1:3" ht="18.350000000000001" thickBot="1" x14ac:dyDescent="0.55000000000000004">
      <c r="A221" s="297" t="s">
        <v>1686</v>
      </c>
      <c r="B221" s="298" t="s">
        <v>1491</v>
      </c>
      <c r="C221" s="298" t="s">
        <v>1491</v>
      </c>
    </row>
    <row r="222" spans="1:3" ht="18.350000000000001" thickBot="1" x14ac:dyDescent="0.55000000000000004">
      <c r="A222" s="299" t="s">
        <v>1687</v>
      </c>
      <c r="B222" s="300" t="s">
        <v>1491</v>
      </c>
      <c r="C222" s="300" t="s">
        <v>1491</v>
      </c>
    </row>
    <row r="223" spans="1:3" ht="18.350000000000001" thickBot="1" x14ac:dyDescent="0.55000000000000004">
      <c r="A223" s="297" t="s">
        <v>1688</v>
      </c>
      <c r="B223" s="298" t="s">
        <v>1491</v>
      </c>
      <c r="C223" s="298" t="s">
        <v>1491</v>
      </c>
    </row>
    <row r="224" spans="1:3" ht="14.7" thickBot="1" x14ac:dyDescent="0.55000000000000004">
      <c r="A224" s="387" t="s">
        <v>912</v>
      </c>
      <c r="B224" s="388"/>
      <c r="C224" s="389"/>
    </row>
    <row r="225" spans="1:3" ht="18.350000000000001" thickBot="1" x14ac:dyDescent="0.55000000000000004">
      <c r="A225" s="297" t="s">
        <v>914</v>
      </c>
      <c r="B225" s="297"/>
      <c r="C225" s="297"/>
    </row>
    <row r="226" spans="1:3" ht="14.7" thickBot="1" x14ac:dyDescent="0.55000000000000004">
      <c r="A226" s="299" t="s">
        <v>1689</v>
      </c>
      <c r="B226" s="300" t="s">
        <v>302</v>
      </c>
      <c r="C226" s="300" t="s">
        <v>302</v>
      </c>
    </row>
    <row r="227" spans="1:3" ht="14.7" thickBot="1" x14ac:dyDescent="0.55000000000000004">
      <c r="A227" s="297" t="s">
        <v>1690</v>
      </c>
      <c r="B227" s="298" t="s">
        <v>302</v>
      </c>
      <c r="C227" s="298" t="s">
        <v>302</v>
      </c>
    </row>
    <row r="228" spans="1:3" ht="14.7" thickBot="1" x14ac:dyDescent="0.55000000000000004">
      <c r="A228" s="299" t="s">
        <v>1691</v>
      </c>
      <c r="B228" s="300" t="s">
        <v>1491</v>
      </c>
      <c r="C228" s="300" t="s">
        <v>1491</v>
      </c>
    </row>
    <row r="229" spans="1:3" ht="14.7" thickBot="1" x14ac:dyDescent="0.55000000000000004">
      <c r="A229" s="297" t="s">
        <v>1692</v>
      </c>
      <c r="B229" s="298" t="s">
        <v>302</v>
      </c>
      <c r="C229" s="298" t="s">
        <v>302</v>
      </c>
    </row>
    <row r="230" spans="1:3" ht="14.7" thickBot="1" x14ac:dyDescent="0.55000000000000004">
      <c r="A230" s="299" t="s">
        <v>1693</v>
      </c>
      <c r="B230" s="300" t="s">
        <v>302</v>
      </c>
      <c r="C230" s="300" t="s">
        <v>302</v>
      </c>
    </row>
    <row r="231" spans="1:3" ht="14.7" thickBot="1" x14ac:dyDescent="0.55000000000000004">
      <c r="A231" s="297" t="s">
        <v>1694</v>
      </c>
      <c r="B231" s="298" t="s">
        <v>302</v>
      </c>
      <c r="C231" s="298" t="s">
        <v>302</v>
      </c>
    </row>
    <row r="232" spans="1:3" ht="27.35" thickBot="1" x14ac:dyDescent="0.55000000000000004">
      <c r="A232" s="299" t="s">
        <v>955</v>
      </c>
      <c r="B232" s="300" t="s">
        <v>213</v>
      </c>
      <c r="C232" s="300" t="s">
        <v>213</v>
      </c>
    </row>
    <row r="233" spans="1:3" ht="14.7" thickBot="1" x14ac:dyDescent="0.55000000000000004">
      <c r="A233" s="297" t="s">
        <v>1695</v>
      </c>
      <c r="B233" s="298" t="s">
        <v>302</v>
      </c>
      <c r="C233" s="298" t="s">
        <v>302</v>
      </c>
    </row>
    <row r="234" spans="1:3" ht="14.7" thickBot="1" x14ac:dyDescent="0.55000000000000004">
      <c r="A234" s="299" t="s">
        <v>1696</v>
      </c>
      <c r="B234" s="300" t="s">
        <v>302</v>
      </c>
      <c r="C234" s="300" t="s">
        <v>302</v>
      </c>
    </row>
    <row r="235" spans="1:3" ht="18.350000000000001" thickBot="1" x14ac:dyDescent="0.55000000000000004">
      <c r="A235" s="297" t="s">
        <v>1697</v>
      </c>
      <c r="B235" s="298" t="s">
        <v>302</v>
      </c>
      <c r="C235" s="298" t="s">
        <v>302</v>
      </c>
    </row>
    <row r="236" spans="1:3" ht="14.7" thickBot="1" x14ac:dyDescent="0.55000000000000004">
      <c r="A236" s="387" t="s">
        <v>1698</v>
      </c>
      <c r="B236" s="388"/>
      <c r="C236" s="389"/>
    </row>
    <row r="237" spans="1:3" ht="36.35" thickBot="1" x14ac:dyDescent="0.55000000000000004">
      <c r="A237" s="297" t="s">
        <v>1699</v>
      </c>
      <c r="B237" s="297"/>
      <c r="C237" s="297"/>
    </row>
    <row r="238" spans="1:3" ht="14.7" thickBot="1" x14ac:dyDescent="0.55000000000000004">
      <c r="A238" s="299" t="s">
        <v>1700</v>
      </c>
      <c r="B238" s="299"/>
      <c r="C238" s="299"/>
    </row>
    <row r="239" spans="1:3" ht="14.7" thickBot="1" x14ac:dyDescent="0.55000000000000004">
      <c r="A239" s="297" t="s">
        <v>1701</v>
      </c>
      <c r="B239" s="298" t="s">
        <v>302</v>
      </c>
      <c r="C239" s="298" t="s">
        <v>302</v>
      </c>
    </row>
    <row r="240" spans="1:3" ht="14.7" thickBot="1" x14ac:dyDescent="0.55000000000000004">
      <c r="A240" s="299" t="s">
        <v>1702</v>
      </c>
      <c r="B240" s="300" t="s">
        <v>302</v>
      </c>
      <c r="C240" s="300" t="s">
        <v>302</v>
      </c>
    </row>
    <row r="241" spans="1:3" ht="14.7" thickBot="1" x14ac:dyDescent="0.55000000000000004">
      <c r="A241" s="297" t="s">
        <v>1703</v>
      </c>
      <c r="B241" s="298" t="s">
        <v>302</v>
      </c>
      <c r="C241" s="298" t="s">
        <v>302</v>
      </c>
    </row>
    <row r="242" spans="1:3" ht="14.7" thickBot="1" x14ac:dyDescent="0.55000000000000004">
      <c r="A242" s="299" t="s">
        <v>1704</v>
      </c>
      <c r="B242" s="299"/>
      <c r="C242" s="299"/>
    </row>
    <row r="243" spans="1:3" ht="14.7" thickBot="1" x14ac:dyDescent="0.55000000000000004">
      <c r="A243" s="297" t="s">
        <v>1705</v>
      </c>
      <c r="B243" s="298" t="s">
        <v>302</v>
      </c>
      <c r="C243" s="298" t="s">
        <v>302</v>
      </c>
    </row>
    <row r="244" spans="1:3" ht="14.7" thickBot="1" x14ac:dyDescent="0.55000000000000004">
      <c r="A244" s="299" t="s">
        <v>1706</v>
      </c>
      <c r="B244" s="300" t="s">
        <v>302</v>
      </c>
      <c r="C244" s="300" t="s">
        <v>302</v>
      </c>
    </row>
    <row r="245" spans="1:3" ht="14.7" thickBot="1" x14ac:dyDescent="0.55000000000000004">
      <c r="A245" s="297" t="s">
        <v>1707</v>
      </c>
      <c r="B245" s="298" t="s">
        <v>302</v>
      </c>
      <c r="C245" s="298" t="s">
        <v>302</v>
      </c>
    </row>
    <row r="246" spans="1:3" ht="14.7" thickBot="1" x14ac:dyDescent="0.55000000000000004">
      <c r="A246" s="299" t="s">
        <v>1708</v>
      </c>
      <c r="B246" s="300" t="s">
        <v>302</v>
      </c>
      <c r="C246" s="300" t="s">
        <v>302</v>
      </c>
    </row>
    <row r="247" spans="1:3" ht="14.7" thickBot="1" x14ac:dyDescent="0.55000000000000004">
      <c r="A247" s="297" t="s">
        <v>1709</v>
      </c>
      <c r="B247" s="298" t="s">
        <v>302</v>
      </c>
      <c r="C247" s="298" t="s">
        <v>302</v>
      </c>
    </row>
    <row r="248" spans="1:3" ht="18.350000000000001" thickBot="1" x14ac:dyDescent="0.55000000000000004">
      <c r="A248" s="299" t="s">
        <v>1710</v>
      </c>
      <c r="B248" s="300" t="s">
        <v>302</v>
      </c>
      <c r="C248" s="300" t="s">
        <v>302</v>
      </c>
    </row>
    <row r="249" spans="1:3" ht="14.7" thickBot="1" x14ac:dyDescent="0.55000000000000004">
      <c r="A249" s="297" t="s">
        <v>1711</v>
      </c>
      <c r="B249" s="298" t="s">
        <v>302</v>
      </c>
      <c r="C249" s="298" t="s">
        <v>302</v>
      </c>
    </row>
    <row r="250" spans="1:3" ht="18.350000000000001" thickBot="1" x14ac:dyDescent="0.55000000000000004">
      <c r="A250" s="299" t="s">
        <v>1712</v>
      </c>
      <c r="B250" s="300" t="s">
        <v>302</v>
      </c>
      <c r="C250" s="300" t="s">
        <v>302</v>
      </c>
    </row>
    <row r="251" spans="1:3" ht="18.350000000000001" thickBot="1" x14ac:dyDescent="0.55000000000000004">
      <c r="A251" s="297" t="s">
        <v>1713</v>
      </c>
      <c r="B251" s="298" t="s">
        <v>302</v>
      </c>
      <c r="C251" s="298" t="s">
        <v>302</v>
      </c>
    </row>
    <row r="252" spans="1:3" ht="18.350000000000001" thickBot="1" x14ac:dyDescent="0.55000000000000004">
      <c r="A252" s="299" t="s">
        <v>1714</v>
      </c>
      <c r="B252" s="300" t="s">
        <v>302</v>
      </c>
      <c r="C252" s="300" t="s">
        <v>302</v>
      </c>
    </row>
    <row r="253" spans="1:3" ht="14.7" thickBot="1" x14ac:dyDescent="0.55000000000000004">
      <c r="A253" s="297" t="s">
        <v>1715</v>
      </c>
      <c r="B253" s="297"/>
      <c r="C253" s="297"/>
    </row>
    <row r="254" spans="1:3" ht="14.7" thickBot="1" x14ac:dyDescent="0.55000000000000004">
      <c r="A254" s="299" t="s">
        <v>1716</v>
      </c>
      <c r="B254" s="300" t="s">
        <v>302</v>
      </c>
      <c r="C254" s="300" t="s">
        <v>302</v>
      </c>
    </row>
    <row r="255" spans="1:3" ht="14.7" thickBot="1" x14ac:dyDescent="0.55000000000000004">
      <c r="A255" s="297" t="s">
        <v>1717</v>
      </c>
      <c r="B255" s="298" t="s">
        <v>302</v>
      </c>
      <c r="C255" s="298" t="s">
        <v>302</v>
      </c>
    </row>
    <row r="256" spans="1:3" ht="14.7" thickBot="1" x14ac:dyDescent="0.55000000000000004">
      <c r="A256" s="299" t="s">
        <v>1718</v>
      </c>
      <c r="B256" s="300" t="s">
        <v>302</v>
      </c>
      <c r="C256" s="300" t="s">
        <v>302</v>
      </c>
    </row>
    <row r="257" spans="1:3" ht="14.7" thickBot="1" x14ac:dyDescent="0.55000000000000004">
      <c r="A257" s="297" t="s">
        <v>1719</v>
      </c>
      <c r="B257" s="298" t="s">
        <v>302</v>
      </c>
      <c r="C257" s="298" t="s">
        <v>302</v>
      </c>
    </row>
    <row r="258" spans="1:3" ht="14.7" thickBot="1" x14ac:dyDescent="0.55000000000000004">
      <c r="A258" s="299" t="s">
        <v>1720</v>
      </c>
      <c r="B258" s="300" t="s">
        <v>302</v>
      </c>
      <c r="C258" s="300" t="s">
        <v>302</v>
      </c>
    </row>
    <row r="259" spans="1:3" ht="18.350000000000001" thickBot="1" x14ac:dyDescent="0.55000000000000004">
      <c r="A259" s="297" t="s">
        <v>1721</v>
      </c>
      <c r="B259" s="298" t="s">
        <v>302</v>
      </c>
      <c r="C259" s="298" t="s">
        <v>302</v>
      </c>
    </row>
    <row r="260" spans="1:3" ht="14.7" thickBot="1" x14ac:dyDescent="0.55000000000000004">
      <c r="A260" s="299" t="s">
        <v>1722</v>
      </c>
      <c r="B260" s="300" t="s">
        <v>302</v>
      </c>
      <c r="C260" s="300" t="s">
        <v>302</v>
      </c>
    </row>
    <row r="261" spans="1:3" ht="14.7" thickBot="1" x14ac:dyDescent="0.55000000000000004">
      <c r="A261" s="297" t="s">
        <v>1723</v>
      </c>
      <c r="B261" s="298" t="s">
        <v>302</v>
      </c>
      <c r="C261" s="298" t="s">
        <v>302</v>
      </c>
    </row>
    <row r="262" spans="1:3" ht="14.7" thickBot="1" x14ac:dyDescent="0.55000000000000004">
      <c r="A262" s="299" t="s">
        <v>1724</v>
      </c>
      <c r="B262" s="300" t="s">
        <v>302</v>
      </c>
      <c r="C262" s="300" t="s">
        <v>302</v>
      </c>
    </row>
    <row r="263" spans="1:3" ht="14.7" thickBot="1" x14ac:dyDescent="0.55000000000000004">
      <c r="A263" s="297" t="s">
        <v>1725</v>
      </c>
      <c r="B263" s="298" t="s">
        <v>302</v>
      </c>
      <c r="C263" s="298" t="s">
        <v>302</v>
      </c>
    </row>
    <row r="264" spans="1:3" ht="14.7" thickBot="1" x14ac:dyDescent="0.55000000000000004">
      <c r="A264" s="299" t="s">
        <v>1726</v>
      </c>
      <c r="B264" s="300" t="s">
        <v>302</v>
      </c>
      <c r="C264" s="300" t="s">
        <v>302</v>
      </c>
    </row>
    <row r="265" spans="1:3" ht="14.7" thickBot="1" x14ac:dyDescent="0.55000000000000004">
      <c r="A265" s="297" t="s">
        <v>1727</v>
      </c>
      <c r="B265" s="298" t="s">
        <v>302</v>
      </c>
      <c r="C265" s="298" t="s">
        <v>302</v>
      </c>
    </row>
    <row r="266" spans="1:3" ht="14.7" thickBot="1" x14ac:dyDescent="0.55000000000000004">
      <c r="A266" s="299" t="s">
        <v>1728</v>
      </c>
      <c r="B266" s="300" t="s">
        <v>302</v>
      </c>
      <c r="C266" s="300" t="s">
        <v>302</v>
      </c>
    </row>
    <row r="267" spans="1:3" ht="14.7" thickBot="1" x14ac:dyDescent="0.55000000000000004">
      <c r="A267" s="297" t="s">
        <v>1729</v>
      </c>
      <c r="B267" s="297"/>
      <c r="C267" s="297"/>
    </row>
    <row r="268" spans="1:3" ht="14.7" thickBot="1" x14ac:dyDescent="0.55000000000000004">
      <c r="A268" s="299" t="s">
        <v>1730</v>
      </c>
      <c r="B268" s="300" t="s">
        <v>302</v>
      </c>
      <c r="C268" s="300" t="s">
        <v>302</v>
      </c>
    </row>
    <row r="269" spans="1:3" ht="14.7" thickBot="1" x14ac:dyDescent="0.55000000000000004">
      <c r="A269" s="297" t="s">
        <v>1731</v>
      </c>
      <c r="B269" s="298" t="s">
        <v>302</v>
      </c>
      <c r="C269" s="298" t="s">
        <v>302</v>
      </c>
    </row>
    <row r="270" spans="1:3" ht="14.7" thickBot="1" x14ac:dyDescent="0.55000000000000004">
      <c r="A270" s="299" t="s">
        <v>1732</v>
      </c>
      <c r="B270" s="300" t="s">
        <v>302</v>
      </c>
      <c r="C270" s="300" t="s">
        <v>302</v>
      </c>
    </row>
    <row r="271" spans="1:3" ht="14.7" thickBot="1" x14ac:dyDescent="0.55000000000000004">
      <c r="A271" s="297" t="s">
        <v>1733</v>
      </c>
      <c r="B271" s="298" t="s">
        <v>302</v>
      </c>
      <c r="C271" s="298" t="s">
        <v>302</v>
      </c>
    </row>
    <row r="272" spans="1:3" ht="14.7" thickBot="1" x14ac:dyDescent="0.55000000000000004">
      <c r="A272" s="299" t="s">
        <v>1734</v>
      </c>
      <c r="B272" s="300" t="s">
        <v>302</v>
      </c>
      <c r="C272" s="300" t="s">
        <v>302</v>
      </c>
    </row>
    <row r="273" spans="1:3" ht="14.7" thickBot="1" x14ac:dyDescent="0.55000000000000004">
      <c r="A273" s="297" t="s">
        <v>1735</v>
      </c>
      <c r="B273" s="298" t="s">
        <v>302</v>
      </c>
      <c r="C273" s="298" t="s">
        <v>302</v>
      </c>
    </row>
    <row r="274" spans="1:3" ht="14.7" thickBot="1" x14ac:dyDescent="0.55000000000000004">
      <c r="A274" s="299" t="s">
        <v>1736</v>
      </c>
      <c r="B274" s="300" t="s">
        <v>302</v>
      </c>
      <c r="C274" s="300" t="s">
        <v>302</v>
      </c>
    </row>
    <row r="275" spans="1:3" ht="14.7" thickBot="1" x14ac:dyDescent="0.55000000000000004">
      <c r="A275" s="297" t="s">
        <v>1737</v>
      </c>
      <c r="B275" s="298" t="s">
        <v>302</v>
      </c>
      <c r="C275" s="298" t="s">
        <v>302</v>
      </c>
    </row>
    <row r="276" spans="1:3" ht="14.7" thickBot="1" x14ac:dyDescent="0.55000000000000004">
      <c r="A276" s="299" t="s">
        <v>1738</v>
      </c>
      <c r="B276" s="300" t="s">
        <v>302</v>
      </c>
      <c r="C276" s="300" t="s">
        <v>302</v>
      </c>
    </row>
    <row r="277" spans="1:3" ht="45.35" thickBot="1" x14ac:dyDescent="0.55000000000000004">
      <c r="A277" s="297" t="s">
        <v>1739</v>
      </c>
      <c r="B277" s="297"/>
      <c r="C277" s="297"/>
    </row>
    <row r="278" spans="1:3" ht="14.7" thickBot="1" x14ac:dyDescent="0.55000000000000004">
      <c r="A278" s="299" t="s">
        <v>1740</v>
      </c>
      <c r="B278" s="300" t="s">
        <v>213</v>
      </c>
      <c r="C278" s="300" t="s">
        <v>213</v>
      </c>
    </row>
    <row r="279" spans="1:3" ht="14.7" thickBot="1" x14ac:dyDescent="0.55000000000000004">
      <c r="A279" s="297" t="s">
        <v>1741</v>
      </c>
      <c r="B279" s="298" t="s">
        <v>302</v>
      </c>
      <c r="C279" s="298" t="s">
        <v>302</v>
      </c>
    </row>
    <row r="280" spans="1:3" ht="14.7" thickBot="1" x14ac:dyDescent="0.55000000000000004">
      <c r="A280" s="299" t="s">
        <v>1742</v>
      </c>
      <c r="B280" s="300" t="s">
        <v>302</v>
      </c>
      <c r="C280" s="300" t="s">
        <v>302</v>
      </c>
    </row>
    <row r="281" spans="1:3" ht="14.7" thickBot="1" x14ac:dyDescent="0.55000000000000004">
      <c r="A281" s="297" t="s">
        <v>1743</v>
      </c>
      <c r="B281" s="298" t="s">
        <v>302</v>
      </c>
      <c r="C281" s="298" t="s">
        <v>302</v>
      </c>
    </row>
    <row r="282" spans="1:3" ht="14.7" thickBot="1" x14ac:dyDescent="0.55000000000000004">
      <c r="A282" s="299" t="s">
        <v>1744</v>
      </c>
      <c r="B282" s="300" t="s">
        <v>302</v>
      </c>
      <c r="C282" s="300" t="s">
        <v>302</v>
      </c>
    </row>
    <row r="283" spans="1:3" ht="18.350000000000001" thickBot="1" x14ac:dyDescent="0.55000000000000004">
      <c r="A283" s="297" t="s">
        <v>1745</v>
      </c>
      <c r="B283" s="298" t="s">
        <v>302</v>
      </c>
      <c r="C283" s="298" t="s">
        <v>302</v>
      </c>
    </row>
    <row r="284" spans="1:3" ht="14.7" thickBot="1" x14ac:dyDescent="0.55000000000000004">
      <c r="A284" s="299" t="s">
        <v>1746</v>
      </c>
      <c r="B284" s="300" t="s">
        <v>302</v>
      </c>
      <c r="C284" s="300" t="s">
        <v>302</v>
      </c>
    </row>
    <row r="285" spans="1:3" ht="14.7" thickBot="1" x14ac:dyDescent="0.55000000000000004">
      <c r="A285" s="297" t="s">
        <v>1747</v>
      </c>
      <c r="B285" s="298" t="s">
        <v>302</v>
      </c>
      <c r="C285" s="298" t="s">
        <v>302</v>
      </c>
    </row>
    <row r="286" spans="1:3" ht="14.7" thickBot="1" x14ac:dyDescent="0.55000000000000004">
      <c r="A286" s="299" t="s">
        <v>1748</v>
      </c>
      <c r="B286" s="300" t="s">
        <v>302</v>
      </c>
      <c r="C286" s="300" t="s">
        <v>302</v>
      </c>
    </row>
    <row r="287" spans="1:3" ht="14.7" thickBot="1" x14ac:dyDescent="0.55000000000000004">
      <c r="A287" s="297" t="s">
        <v>1749</v>
      </c>
      <c r="B287" s="298" t="s">
        <v>302</v>
      </c>
      <c r="C287" s="298" t="s">
        <v>302</v>
      </c>
    </row>
    <row r="288" spans="1:3" ht="14.7" thickBot="1" x14ac:dyDescent="0.55000000000000004">
      <c r="A288" s="299" t="s">
        <v>1750</v>
      </c>
      <c r="B288" s="300" t="s">
        <v>302</v>
      </c>
      <c r="C288" s="300" t="s">
        <v>302</v>
      </c>
    </row>
    <row r="289" spans="1:3" ht="14.7" thickBot="1" x14ac:dyDescent="0.55000000000000004">
      <c r="A289" s="297" t="s">
        <v>1751</v>
      </c>
      <c r="B289" s="298" t="s">
        <v>302</v>
      </c>
      <c r="C289" s="298" t="s">
        <v>302</v>
      </c>
    </row>
    <row r="290" spans="1:3" ht="18.350000000000001" thickBot="1" x14ac:dyDescent="0.55000000000000004">
      <c r="A290" s="299" t="s">
        <v>1752</v>
      </c>
      <c r="B290" s="300" t="s">
        <v>213</v>
      </c>
      <c r="C290" s="300" t="s">
        <v>213</v>
      </c>
    </row>
    <row r="291" spans="1:3" ht="14.7" thickBot="1" x14ac:dyDescent="0.55000000000000004">
      <c r="A291" s="297" t="s">
        <v>1753</v>
      </c>
      <c r="B291" s="298" t="s">
        <v>302</v>
      </c>
      <c r="C291" s="298" t="s">
        <v>302</v>
      </c>
    </row>
    <row r="292" spans="1:3" ht="14.7" thickBot="1" x14ac:dyDescent="0.55000000000000004">
      <c r="A292" s="299" t="s">
        <v>1754</v>
      </c>
      <c r="B292" s="300" t="s">
        <v>302</v>
      </c>
      <c r="C292" s="300" t="s">
        <v>302</v>
      </c>
    </row>
    <row r="293" spans="1:3" ht="14.7" thickBot="1" x14ac:dyDescent="0.55000000000000004">
      <c r="A293" s="297" t="s">
        <v>1755</v>
      </c>
      <c r="B293" s="298" t="s">
        <v>213</v>
      </c>
      <c r="C293" s="298" t="s">
        <v>213</v>
      </c>
    </row>
    <row r="294" spans="1:3" ht="14.7" thickBot="1" x14ac:dyDescent="0.55000000000000004">
      <c r="A294" s="299" t="s">
        <v>1756</v>
      </c>
      <c r="B294" s="300" t="s">
        <v>302</v>
      </c>
      <c r="C294" s="300" t="s">
        <v>302</v>
      </c>
    </row>
    <row r="295" spans="1:3" ht="14.7" thickBot="1" x14ac:dyDescent="0.55000000000000004">
      <c r="A295" s="297" t="s">
        <v>1757</v>
      </c>
      <c r="B295" s="298" t="s">
        <v>213</v>
      </c>
      <c r="C295" s="298" t="s">
        <v>213</v>
      </c>
    </row>
    <row r="296" spans="1:3" ht="14.7" thickBot="1" x14ac:dyDescent="0.55000000000000004">
      <c r="A296" s="299" t="s">
        <v>1758</v>
      </c>
      <c r="B296" s="299"/>
      <c r="C296" s="299"/>
    </row>
    <row r="297" spans="1:3" ht="14.7" thickBot="1" x14ac:dyDescent="0.55000000000000004">
      <c r="A297" s="297" t="s">
        <v>1759</v>
      </c>
      <c r="B297" s="298" t="s">
        <v>302</v>
      </c>
      <c r="C297" s="298" t="s">
        <v>302</v>
      </c>
    </row>
    <row r="298" spans="1:3" ht="14.7" thickBot="1" x14ac:dyDescent="0.55000000000000004">
      <c r="A298" s="299" t="s">
        <v>1760</v>
      </c>
      <c r="B298" s="300" t="s">
        <v>302</v>
      </c>
      <c r="C298" s="300" t="s">
        <v>302</v>
      </c>
    </row>
    <row r="299" spans="1:3" ht="14.7" thickBot="1" x14ac:dyDescent="0.55000000000000004">
      <c r="A299" s="297" t="s">
        <v>1761</v>
      </c>
      <c r="B299" s="298" t="s">
        <v>302</v>
      </c>
      <c r="C299" s="298" t="s">
        <v>302</v>
      </c>
    </row>
    <row r="300" spans="1:3" ht="14.7" thickBot="1" x14ac:dyDescent="0.55000000000000004">
      <c r="A300" s="299" t="s">
        <v>1762</v>
      </c>
      <c r="B300" s="300" t="s">
        <v>302</v>
      </c>
      <c r="C300" s="300" t="s">
        <v>302</v>
      </c>
    </row>
    <row r="301" spans="1:3" ht="14.7" thickBot="1" x14ac:dyDescent="0.55000000000000004">
      <c r="A301" s="297" t="s">
        <v>1763</v>
      </c>
      <c r="B301" s="298" t="s">
        <v>302</v>
      </c>
      <c r="C301" s="298" t="s">
        <v>302</v>
      </c>
    </row>
    <row r="302" spans="1:3" ht="14.7" thickBot="1" x14ac:dyDescent="0.55000000000000004">
      <c r="A302" s="299" t="s">
        <v>1764</v>
      </c>
      <c r="B302" s="300" t="s">
        <v>302</v>
      </c>
      <c r="C302" s="300" t="s">
        <v>302</v>
      </c>
    </row>
    <row r="303" spans="1:3" ht="14.7" thickBot="1" x14ac:dyDescent="0.55000000000000004">
      <c r="A303" s="297" t="s">
        <v>1765</v>
      </c>
      <c r="B303" s="298" t="s">
        <v>1491</v>
      </c>
      <c r="C303" s="298" t="s">
        <v>1491</v>
      </c>
    </row>
    <row r="304" spans="1:3" ht="14.7" thickBot="1" x14ac:dyDescent="0.55000000000000004">
      <c r="A304" s="299" t="s">
        <v>1766</v>
      </c>
      <c r="B304" s="300" t="s">
        <v>1491</v>
      </c>
      <c r="C304" s="300" t="s">
        <v>1491</v>
      </c>
    </row>
    <row r="305" spans="1:3" ht="14.7" thickBot="1" x14ac:dyDescent="0.55000000000000004">
      <c r="A305" s="297" t="s">
        <v>1767</v>
      </c>
      <c r="B305" s="298" t="s">
        <v>1491</v>
      </c>
      <c r="C305" s="298" t="s">
        <v>1491</v>
      </c>
    </row>
    <row r="306" spans="1:3" ht="14.7" thickBot="1" x14ac:dyDescent="0.55000000000000004">
      <c r="A306" s="299" t="s">
        <v>1768</v>
      </c>
      <c r="B306" s="300" t="s">
        <v>1491</v>
      </c>
      <c r="C306" s="300" t="s">
        <v>1491</v>
      </c>
    </row>
    <row r="307" spans="1:3" ht="14.7" thickBot="1" x14ac:dyDescent="0.55000000000000004">
      <c r="A307" s="297" t="s">
        <v>1769</v>
      </c>
      <c r="B307" s="298" t="s">
        <v>1491</v>
      </c>
      <c r="C307" s="298" t="s">
        <v>1491</v>
      </c>
    </row>
    <row r="308" spans="1:3" ht="18.350000000000001" thickBot="1" x14ac:dyDescent="0.55000000000000004">
      <c r="A308" s="299" t="s">
        <v>1770</v>
      </c>
      <c r="B308" s="300" t="s">
        <v>1491</v>
      </c>
      <c r="C308" s="300" t="s">
        <v>1491</v>
      </c>
    </row>
    <row r="309" spans="1:3" ht="18.350000000000001" thickBot="1" x14ac:dyDescent="0.55000000000000004">
      <c r="A309" s="297" t="s">
        <v>1771</v>
      </c>
      <c r="B309" s="298" t="s">
        <v>302</v>
      </c>
      <c r="C309" s="298" t="s">
        <v>302</v>
      </c>
    </row>
    <row r="310" spans="1:3" ht="27.35" thickBot="1" x14ac:dyDescent="0.55000000000000004">
      <c r="A310" s="299" t="s">
        <v>1125</v>
      </c>
      <c r="B310" s="299"/>
      <c r="C310" s="299"/>
    </row>
    <row r="311" spans="1:3" ht="14.7" thickBot="1" x14ac:dyDescent="0.55000000000000004">
      <c r="A311" s="297" t="s">
        <v>1772</v>
      </c>
      <c r="B311" s="298" t="s">
        <v>302</v>
      </c>
      <c r="C311" s="298" t="s">
        <v>302</v>
      </c>
    </row>
    <row r="312" spans="1:3" ht="18.350000000000001" thickBot="1" x14ac:dyDescent="0.55000000000000004">
      <c r="A312" s="299" t="s">
        <v>1773</v>
      </c>
      <c r="B312" s="299"/>
      <c r="C312" s="299"/>
    </row>
    <row r="313" spans="1:3" ht="14.7" thickBot="1" x14ac:dyDescent="0.55000000000000004">
      <c r="A313" s="297" t="s">
        <v>1774</v>
      </c>
      <c r="B313" s="298" t="s">
        <v>1491</v>
      </c>
      <c r="C313" s="298" t="s">
        <v>1491</v>
      </c>
    </row>
    <row r="314" spans="1:3" ht="14.7" thickBot="1" x14ac:dyDescent="0.55000000000000004">
      <c r="A314" s="299" t="s">
        <v>1775</v>
      </c>
      <c r="B314" s="300" t="s">
        <v>1491</v>
      </c>
      <c r="C314" s="300" t="s">
        <v>1491</v>
      </c>
    </row>
    <row r="315" spans="1:3" ht="14.7" thickBot="1" x14ac:dyDescent="0.55000000000000004">
      <c r="A315" s="297" t="s">
        <v>1776</v>
      </c>
      <c r="B315" s="298" t="s">
        <v>1491</v>
      </c>
      <c r="C315" s="298" t="s">
        <v>1491</v>
      </c>
    </row>
    <row r="316" spans="1:3" ht="14.7" thickBot="1" x14ac:dyDescent="0.55000000000000004">
      <c r="A316" s="299" t="s">
        <v>1777</v>
      </c>
      <c r="B316" s="300" t="s">
        <v>1491</v>
      </c>
      <c r="C316" s="300" t="s">
        <v>1491</v>
      </c>
    </row>
    <row r="317" spans="1:3" ht="14.7" thickBot="1" x14ac:dyDescent="0.55000000000000004">
      <c r="A317" s="297" t="s">
        <v>1778</v>
      </c>
      <c r="B317" s="298" t="s">
        <v>1491</v>
      </c>
      <c r="C317" s="298" t="s">
        <v>1491</v>
      </c>
    </row>
    <row r="318" spans="1:3" ht="14.7" thickBot="1" x14ac:dyDescent="0.55000000000000004">
      <c r="A318" s="299" t="s">
        <v>1779</v>
      </c>
      <c r="B318" s="300" t="s">
        <v>1491</v>
      </c>
      <c r="C318" s="300" t="s">
        <v>1491</v>
      </c>
    </row>
    <row r="319" spans="1:3" ht="14.7" thickBot="1" x14ac:dyDescent="0.55000000000000004">
      <c r="A319" s="297" t="s">
        <v>1780</v>
      </c>
      <c r="B319" s="298" t="s">
        <v>1491</v>
      </c>
      <c r="C319" s="298" t="s">
        <v>1491</v>
      </c>
    </row>
    <row r="320" spans="1:3" ht="14.7" thickBot="1" x14ac:dyDescent="0.55000000000000004">
      <c r="A320" s="299" t="s">
        <v>1781</v>
      </c>
      <c r="B320" s="300" t="s">
        <v>213</v>
      </c>
      <c r="C320" s="300" t="s">
        <v>213</v>
      </c>
    </row>
    <row r="321" spans="1:3" ht="14.7" thickBot="1" x14ac:dyDescent="0.55000000000000004">
      <c r="A321" s="297" t="s">
        <v>1782</v>
      </c>
      <c r="B321" s="298" t="s">
        <v>1491</v>
      </c>
      <c r="C321" s="298" t="s">
        <v>1491</v>
      </c>
    </row>
    <row r="322" spans="1:3" ht="14.7" thickBot="1" x14ac:dyDescent="0.55000000000000004">
      <c r="A322" s="299" t="s">
        <v>1783</v>
      </c>
      <c r="B322" s="300" t="s">
        <v>1491</v>
      </c>
      <c r="C322" s="300" t="s">
        <v>1491</v>
      </c>
    </row>
    <row r="323" spans="1:3" ht="14.7" thickBot="1" x14ac:dyDescent="0.55000000000000004">
      <c r="A323" s="390" t="s">
        <v>1784</v>
      </c>
      <c r="B323" s="391"/>
      <c r="C323" s="392"/>
    </row>
    <row r="324" spans="1:3" ht="27.35" thickBot="1" x14ac:dyDescent="0.55000000000000004">
      <c r="A324" s="299" t="s">
        <v>1785</v>
      </c>
      <c r="B324" s="300" t="s">
        <v>213</v>
      </c>
      <c r="C324" s="300" t="s">
        <v>213</v>
      </c>
    </row>
    <row r="325" spans="1:3" ht="14.7" thickBot="1" x14ac:dyDescent="0.55000000000000004">
      <c r="A325" s="390" t="s">
        <v>1786</v>
      </c>
      <c r="B325" s="391"/>
      <c r="C325" s="392"/>
    </row>
    <row r="326" spans="1:3" ht="27.35" thickBot="1" x14ac:dyDescent="0.55000000000000004">
      <c r="A326" s="299" t="s">
        <v>1787</v>
      </c>
      <c r="B326" s="300" t="s">
        <v>1491</v>
      </c>
      <c r="C326" s="300" t="s">
        <v>1491</v>
      </c>
    </row>
    <row r="327" spans="1:3" ht="14.7" thickBot="1" x14ac:dyDescent="0.55000000000000004">
      <c r="A327" s="297" t="s">
        <v>1788</v>
      </c>
      <c r="B327" s="298" t="s">
        <v>302</v>
      </c>
      <c r="C327" s="298" t="s">
        <v>302</v>
      </c>
    </row>
    <row r="328" spans="1:3" ht="14.7" thickBot="1" x14ac:dyDescent="0.55000000000000004">
      <c r="A328" s="299" t="s">
        <v>1789</v>
      </c>
      <c r="B328" s="300" t="s">
        <v>302</v>
      </c>
      <c r="C328" s="300" t="s">
        <v>302</v>
      </c>
    </row>
    <row r="329" spans="1:3" ht="14.7" thickBot="1" x14ac:dyDescent="0.55000000000000004">
      <c r="A329" s="297" t="s">
        <v>1790</v>
      </c>
      <c r="B329" s="298" t="s">
        <v>1491</v>
      </c>
      <c r="C329" s="298" t="s">
        <v>1491</v>
      </c>
    </row>
    <row r="330" spans="1:3" ht="14.7" thickBot="1" x14ac:dyDescent="0.55000000000000004">
      <c r="A330" s="387" t="s">
        <v>1791</v>
      </c>
      <c r="B330" s="388"/>
      <c r="C330" s="389"/>
    </row>
    <row r="331" spans="1:3" ht="18.350000000000001" thickBot="1" x14ac:dyDescent="0.55000000000000004">
      <c r="A331" s="297" t="s">
        <v>1185</v>
      </c>
      <c r="B331" s="298" t="s">
        <v>302</v>
      </c>
      <c r="C331" s="298" t="s">
        <v>302</v>
      </c>
    </row>
    <row r="332" spans="1:3" ht="14.7" thickBot="1" x14ac:dyDescent="0.55000000000000004">
      <c r="A332" s="299" t="s">
        <v>1198</v>
      </c>
      <c r="B332" s="300" t="s">
        <v>302</v>
      </c>
      <c r="C332" s="300" t="s">
        <v>302</v>
      </c>
    </row>
    <row r="333" spans="1:3" ht="14.7" thickBot="1" x14ac:dyDescent="0.55000000000000004">
      <c r="A333" s="297" t="s">
        <v>1207</v>
      </c>
      <c r="B333" s="298" t="s">
        <v>302</v>
      </c>
      <c r="C333" s="298" t="s">
        <v>302</v>
      </c>
    </row>
    <row r="334" spans="1:3" ht="18.350000000000001" thickBot="1" x14ac:dyDescent="0.55000000000000004">
      <c r="A334" s="299" t="s">
        <v>1216</v>
      </c>
      <c r="B334" s="300" t="s">
        <v>302</v>
      </c>
      <c r="C334" s="300" t="s">
        <v>302</v>
      </c>
    </row>
    <row r="335" spans="1:3" ht="14.7" thickBot="1" x14ac:dyDescent="0.55000000000000004">
      <c r="A335" s="390" t="s">
        <v>1217</v>
      </c>
      <c r="B335" s="391"/>
      <c r="C335" s="392"/>
    </row>
    <row r="336" spans="1:3" ht="14.7" thickBot="1" x14ac:dyDescent="0.55000000000000004">
      <c r="A336" s="299" t="s">
        <v>1222</v>
      </c>
      <c r="B336" s="300" t="s">
        <v>213</v>
      </c>
      <c r="C336" s="300" t="s">
        <v>213</v>
      </c>
    </row>
    <row r="337" spans="1:3" ht="14.7" thickBot="1" x14ac:dyDescent="0.55000000000000004">
      <c r="A337" s="297" t="s">
        <v>1225</v>
      </c>
      <c r="B337" s="298" t="s">
        <v>1491</v>
      </c>
      <c r="C337" s="298" t="s">
        <v>1491</v>
      </c>
    </row>
    <row r="338" spans="1:3" ht="43" customHeight="1" thickBot="1" x14ac:dyDescent="0.55000000000000004">
      <c r="A338" s="387" t="s">
        <v>1792</v>
      </c>
      <c r="B338" s="388"/>
      <c r="C338" s="389"/>
    </row>
    <row r="339" spans="1:3" ht="27.35" thickBot="1" x14ac:dyDescent="0.55000000000000004">
      <c r="A339" s="297" t="s">
        <v>1257</v>
      </c>
      <c r="B339" s="298" t="s">
        <v>302</v>
      </c>
      <c r="C339" s="298" t="s">
        <v>302</v>
      </c>
    </row>
    <row r="340" spans="1:3" ht="14.7" thickBot="1" x14ac:dyDescent="0.55000000000000004">
      <c r="A340" s="387" t="s">
        <v>1263</v>
      </c>
      <c r="B340" s="388"/>
      <c r="C340" s="389"/>
    </row>
    <row r="341" spans="1:3" ht="27.35" thickBot="1" x14ac:dyDescent="0.55000000000000004">
      <c r="A341" s="297" t="s">
        <v>1793</v>
      </c>
      <c r="B341" s="298" t="s">
        <v>302</v>
      </c>
      <c r="C341" s="298" t="s">
        <v>302</v>
      </c>
    </row>
    <row r="342" spans="1:3" ht="18.350000000000001" thickBot="1" x14ac:dyDescent="0.55000000000000004">
      <c r="A342" s="299" t="s">
        <v>1274</v>
      </c>
      <c r="B342" s="300" t="s">
        <v>213</v>
      </c>
      <c r="C342" s="300" t="s">
        <v>213</v>
      </c>
    </row>
    <row r="343" spans="1:3" ht="27.35" thickBot="1" x14ac:dyDescent="0.55000000000000004">
      <c r="A343" s="297" t="s">
        <v>1305</v>
      </c>
      <c r="B343" s="298" t="s">
        <v>213</v>
      </c>
      <c r="C343" s="298" t="s">
        <v>213</v>
      </c>
    </row>
    <row r="344" spans="1:3" ht="14.7" thickBot="1" x14ac:dyDescent="0.55000000000000004">
      <c r="A344" s="387" t="s">
        <v>1794</v>
      </c>
      <c r="B344" s="388"/>
      <c r="C344" s="389"/>
    </row>
    <row r="345" spans="1:3" ht="18.350000000000001" thickBot="1" x14ac:dyDescent="0.55000000000000004">
      <c r="A345" s="297" t="s">
        <v>1314</v>
      </c>
      <c r="B345" s="298" t="s">
        <v>302</v>
      </c>
      <c r="C345" s="298" t="s">
        <v>302</v>
      </c>
    </row>
    <row r="346" spans="1:3" ht="18.350000000000001" thickBot="1" x14ac:dyDescent="0.55000000000000004">
      <c r="A346" s="299" t="s">
        <v>1323</v>
      </c>
      <c r="B346" s="300" t="s">
        <v>302</v>
      </c>
      <c r="C346" s="300" t="s">
        <v>302</v>
      </c>
    </row>
    <row r="347" spans="1:3" ht="14.7" thickBot="1" x14ac:dyDescent="0.55000000000000004">
      <c r="A347" s="297" t="s">
        <v>1329</v>
      </c>
      <c r="B347" s="298" t="s">
        <v>213</v>
      </c>
      <c r="C347" s="298" t="s">
        <v>213</v>
      </c>
    </row>
    <row r="348" spans="1:3" ht="14.7" thickBot="1" x14ac:dyDescent="0.55000000000000004">
      <c r="A348" s="387" t="s">
        <v>1795</v>
      </c>
      <c r="B348" s="388"/>
      <c r="C348" s="389"/>
    </row>
    <row r="349" spans="1:3" ht="18.350000000000001" thickBot="1" x14ac:dyDescent="0.55000000000000004">
      <c r="A349" s="297" t="s">
        <v>1338</v>
      </c>
      <c r="B349" s="298" t="s">
        <v>302</v>
      </c>
      <c r="C349" s="298" t="s">
        <v>302</v>
      </c>
    </row>
    <row r="350" spans="1:3" ht="27.35" thickBot="1" x14ac:dyDescent="0.55000000000000004">
      <c r="A350" s="299" t="s">
        <v>1796</v>
      </c>
      <c r="B350" s="300" t="s">
        <v>302</v>
      </c>
      <c r="C350" s="300" t="s">
        <v>302</v>
      </c>
    </row>
    <row r="351" spans="1:3" ht="14.7" thickBot="1" x14ac:dyDescent="0.55000000000000004">
      <c r="A351" s="390" t="s">
        <v>1797</v>
      </c>
      <c r="B351" s="391"/>
      <c r="C351" s="392"/>
    </row>
    <row r="352" spans="1:3" ht="18.350000000000001" thickBot="1" x14ac:dyDescent="0.55000000000000004">
      <c r="A352" s="299" t="s">
        <v>1366</v>
      </c>
      <c r="B352" s="299"/>
      <c r="C352" s="299"/>
    </row>
    <row r="353" spans="1:3" ht="14.7" thickBot="1" x14ac:dyDescent="0.55000000000000004">
      <c r="A353" s="297" t="s">
        <v>1798</v>
      </c>
      <c r="B353" s="298" t="s">
        <v>302</v>
      </c>
      <c r="C353" s="298" t="s">
        <v>302</v>
      </c>
    </row>
    <row r="354" spans="1:3" ht="14.7" thickBot="1" x14ac:dyDescent="0.55000000000000004">
      <c r="A354" s="299" t="s">
        <v>1799</v>
      </c>
      <c r="B354" s="300" t="s">
        <v>213</v>
      </c>
      <c r="C354" s="300" t="s">
        <v>213</v>
      </c>
    </row>
    <row r="355" spans="1:3" ht="14.7" thickBot="1" x14ac:dyDescent="0.55000000000000004">
      <c r="A355" s="297" t="s">
        <v>1800</v>
      </c>
      <c r="B355" s="298" t="s">
        <v>213</v>
      </c>
      <c r="C355" s="298" t="s">
        <v>213</v>
      </c>
    </row>
    <row r="356" spans="1:3" ht="14.7" thickBot="1" x14ac:dyDescent="0.55000000000000004">
      <c r="A356" s="299" t="s">
        <v>1801</v>
      </c>
      <c r="B356" s="300" t="s">
        <v>302</v>
      </c>
      <c r="C356" s="300" t="s">
        <v>302</v>
      </c>
    </row>
    <row r="357" spans="1:3" ht="36.35" thickBot="1" x14ac:dyDescent="0.55000000000000004">
      <c r="A357" s="297" t="s">
        <v>1802</v>
      </c>
      <c r="B357" s="298" t="s">
        <v>302</v>
      </c>
      <c r="C357" s="298" t="s">
        <v>302</v>
      </c>
    </row>
    <row r="358" spans="1:3" ht="14.7" thickBot="1" x14ac:dyDescent="0.55000000000000004">
      <c r="A358" s="387" t="s">
        <v>1803</v>
      </c>
      <c r="B358" s="388"/>
      <c r="C358" s="389"/>
    </row>
    <row r="359" spans="1:3" ht="18.350000000000001" thickBot="1" x14ac:dyDescent="0.55000000000000004">
      <c r="A359" s="297" t="s">
        <v>1418</v>
      </c>
      <c r="B359" s="298" t="s">
        <v>1491</v>
      </c>
      <c r="C359" s="298" t="s">
        <v>1491</v>
      </c>
    </row>
    <row r="360" spans="1:3" ht="18.350000000000001" thickBot="1" x14ac:dyDescent="0.55000000000000004">
      <c r="A360" s="299" t="s">
        <v>1426</v>
      </c>
      <c r="B360" s="299"/>
      <c r="C360" s="299"/>
    </row>
    <row r="361" spans="1:3" ht="14.7" thickBot="1" x14ac:dyDescent="0.55000000000000004">
      <c r="A361" s="297" t="s">
        <v>1804</v>
      </c>
      <c r="B361" s="298" t="s">
        <v>213</v>
      </c>
      <c r="C361" s="298" t="s">
        <v>213</v>
      </c>
    </row>
    <row r="362" spans="1:3" ht="14.7" thickBot="1" x14ac:dyDescent="0.55000000000000004">
      <c r="A362" s="299" t="s">
        <v>1805</v>
      </c>
      <c r="B362" s="300" t="s">
        <v>213</v>
      </c>
      <c r="C362" s="300" t="s">
        <v>213</v>
      </c>
    </row>
    <row r="363" spans="1:3" ht="14.7" thickBot="1" x14ac:dyDescent="0.55000000000000004">
      <c r="A363" s="297" t="s">
        <v>1806</v>
      </c>
      <c r="B363" s="298" t="s">
        <v>213</v>
      </c>
      <c r="C363" s="298" t="s">
        <v>213</v>
      </c>
    </row>
    <row r="364" spans="1:3" ht="14.7" thickBot="1" x14ac:dyDescent="0.55000000000000004">
      <c r="A364" s="299" t="s">
        <v>1807</v>
      </c>
      <c r="B364" s="300" t="s">
        <v>213</v>
      </c>
      <c r="C364" s="300" t="s">
        <v>213</v>
      </c>
    </row>
    <row r="365" spans="1:3" ht="18.350000000000001" thickBot="1" x14ac:dyDescent="0.55000000000000004">
      <c r="A365" s="297" t="s">
        <v>1808</v>
      </c>
      <c r="B365" s="298" t="s">
        <v>213</v>
      </c>
      <c r="C365" s="298" t="s">
        <v>213</v>
      </c>
    </row>
    <row r="366" spans="1:3" ht="27.35" thickBot="1" x14ac:dyDescent="0.55000000000000004">
      <c r="A366" s="299" t="s">
        <v>1809</v>
      </c>
      <c r="B366" s="300" t="s">
        <v>302</v>
      </c>
      <c r="C366" s="300" t="s">
        <v>302</v>
      </c>
    </row>
    <row r="367" spans="1:3" ht="14.7" thickBot="1" x14ac:dyDescent="0.55000000000000004">
      <c r="A367" s="390" t="s">
        <v>1810</v>
      </c>
      <c r="B367" s="391"/>
      <c r="C367" s="392"/>
    </row>
    <row r="368" spans="1:3" ht="27.35" thickBot="1" x14ac:dyDescent="0.55000000000000004">
      <c r="A368" s="299" t="s">
        <v>1811</v>
      </c>
      <c r="B368" s="300" t="s">
        <v>213</v>
      </c>
      <c r="C368" s="300" t="s">
        <v>213</v>
      </c>
    </row>
    <row r="369" spans="1:3" ht="14.7" thickBot="1" x14ac:dyDescent="0.55000000000000004">
      <c r="A369" s="390" t="s">
        <v>1812</v>
      </c>
      <c r="B369" s="391"/>
      <c r="C369" s="392"/>
    </row>
    <row r="370" spans="1:3" ht="18.350000000000001" thickBot="1" x14ac:dyDescent="0.55000000000000004">
      <c r="A370" s="299" t="s">
        <v>1454</v>
      </c>
      <c r="B370" s="299"/>
      <c r="C370" s="299"/>
    </row>
    <row r="371" spans="1:3" ht="14.7" thickBot="1" x14ac:dyDescent="0.55000000000000004">
      <c r="A371" s="297" t="s">
        <v>1813</v>
      </c>
      <c r="B371" s="298" t="s">
        <v>302</v>
      </c>
      <c r="C371" s="298" t="s">
        <v>302</v>
      </c>
    </row>
    <row r="372" spans="1:3" ht="14.7" thickBot="1" x14ac:dyDescent="0.55000000000000004">
      <c r="A372" s="299" t="s">
        <v>1814</v>
      </c>
      <c r="B372" s="300" t="s">
        <v>302</v>
      </c>
      <c r="C372" s="300" t="s">
        <v>302</v>
      </c>
    </row>
    <row r="373" spans="1:3" ht="14.7" thickBot="1" x14ac:dyDescent="0.55000000000000004">
      <c r="A373" s="297" t="s">
        <v>1815</v>
      </c>
      <c r="B373" s="298" t="s">
        <v>302</v>
      </c>
      <c r="C373" s="298" t="s">
        <v>302</v>
      </c>
    </row>
    <row r="374" spans="1:3" ht="14.7" thickBot="1" x14ac:dyDescent="0.55000000000000004">
      <c r="A374" s="299" t="s">
        <v>1816</v>
      </c>
      <c r="B374" s="300" t="s">
        <v>302</v>
      </c>
      <c r="C374" s="300" t="s">
        <v>302</v>
      </c>
    </row>
  </sheetData>
  <mergeCells count="23">
    <mergeCell ref="A348:C348"/>
    <mergeCell ref="A351:C351"/>
    <mergeCell ref="A358:C358"/>
    <mergeCell ref="A367:C367"/>
    <mergeCell ref="A369:C369"/>
    <mergeCell ref="A54:C54"/>
    <mergeCell ref="A325:C325"/>
    <mergeCell ref="A330:C330"/>
    <mergeCell ref="A335:C335"/>
    <mergeCell ref="A338:C338"/>
    <mergeCell ref="A2:C2"/>
    <mergeCell ref="A15:C15"/>
    <mergeCell ref="A39:C39"/>
    <mergeCell ref="A45:C45"/>
    <mergeCell ref="A52:C52"/>
    <mergeCell ref="A340:C340"/>
    <mergeCell ref="A344:C344"/>
    <mergeCell ref="A87:C87"/>
    <mergeCell ref="A100:C100"/>
    <mergeCell ref="A142:C142"/>
    <mergeCell ref="A224:C224"/>
    <mergeCell ref="A236:C236"/>
    <mergeCell ref="A323:C323"/>
  </mergeCells>
  <hyperlinks>
    <hyperlink ref="G1" location="TOC!A1" display="Return to Table of Contents" xr:uid="{00000000-0004-0000-2400-000000000000}"/>
  </hyperlink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585"/>
  <sheetViews>
    <sheetView showZeros="0" zoomScale="87" zoomScaleNormal="87" workbookViewId="0">
      <pane xSplit="2" topLeftCell="C1" activePane="topRight" state="frozen"/>
      <selection activeCell="C7" sqref="C7"/>
      <selection pane="topRight" activeCell="B4" sqref="B4"/>
    </sheetView>
  </sheetViews>
  <sheetFormatPr defaultColWidth="8.703125" defaultRowHeight="13.7" x14ac:dyDescent="0.4"/>
  <cols>
    <col min="1" max="1" width="13.52734375" style="8" customWidth="1"/>
    <col min="2" max="2" width="63.05859375" style="84" customWidth="1"/>
    <col min="3" max="4" width="12.3515625" style="86" customWidth="1"/>
    <col min="5" max="5" width="8.703125" style="84"/>
    <col min="6" max="6" width="13.52734375" style="85" customWidth="1"/>
    <col min="7" max="7" width="63.05859375" style="58" customWidth="1"/>
    <col min="8" max="8" width="8.703125" style="90"/>
    <col min="9" max="9" width="14.52734375" style="90" customWidth="1"/>
    <col min="10" max="11" width="23.52734375" style="90" customWidth="1"/>
    <col min="12" max="12" width="8.703125" style="90"/>
    <col min="13" max="13" width="13.52734375" style="85" customWidth="1"/>
    <col min="14" max="14" width="63.05859375" style="90" customWidth="1"/>
    <col min="15" max="15" width="8.703125" style="84"/>
    <col min="16" max="16" width="14.52734375" style="84" customWidth="1"/>
    <col min="17" max="18" width="23.52734375" style="84" customWidth="1"/>
    <col min="19" max="19" width="8.703125" style="84"/>
    <col min="20" max="20" width="3.05859375" style="164" customWidth="1"/>
    <col min="21" max="16384" width="8.703125" style="84"/>
  </cols>
  <sheetData>
    <row r="1" spans="1:22" ht="14.7" thickBot="1" x14ac:dyDescent="0.45">
      <c r="A1" s="8" t="s">
        <v>161</v>
      </c>
      <c r="B1" s="6" t="str">
        <f>StateSelfAssessment!A1</f>
        <v>Question</v>
      </c>
      <c r="C1" s="97" t="s">
        <v>81</v>
      </c>
      <c r="D1" s="96"/>
      <c r="F1" s="56" t="s">
        <v>161</v>
      </c>
      <c r="G1" s="57" t="s">
        <v>1817</v>
      </c>
      <c r="H1" s="87"/>
      <c r="I1" s="87"/>
      <c r="J1" s="87"/>
      <c r="K1" s="97" t="s">
        <v>81</v>
      </c>
      <c r="M1" s="56" t="s">
        <v>161</v>
      </c>
      <c r="N1" s="57" t="s">
        <v>1818</v>
      </c>
      <c r="O1" s="97" t="s">
        <v>81</v>
      </c>
      <c r="P1" s="98"/>
      <c r="U1" s="84" t="s">
        <v>1819</v>
      </c>
    </row>
    <row r="2" spans="1:22" ht="27.7" thickBot="1" x14ac:dyDescent="0.45">
      <c r="A2" s="8">
        <v>1</v>
      </c>
      <c r="B2" s="116" t="s">
        <v>1820</v>
      </c>
      <c r="C2" s="125" t="s">
        <v>1484</v>
      </c>
      <c r="D2" s="125" t="s">
        <v>1485</v>
      </c>
      <c r="F2" s="8">
        <v>1</v>
      </c>
      <c r="G2" s="91" t="s">
        <v>164</v>
      </c>
      <c r="H2" s="122" t="s">
        <v>1821</v>
      </c>
      <c r="I2" s="123" t="s">
        <v>1822</v>
      </c>
      <c r="J2" s="124" t="s">
        <v>1823</v>
      </c>
      <c r="K2" s="124" t="s">
        <v>1824</v>
      </c>
      <c r="M2" s="8">
        <v>1</v>
      </c>
      <c r="N2" s="91" t="s">
        <v>1825</v>
      </c>
      <c r="O2" s="126" t="s">
        <v>1821</v>
      </c>
      <c r="P2" s="125" t="s">
        <v>1826</v>
      </c>
      <c r="Q2" s="124" t="s">
        <v>1823</v>
      </c>
      <c r="R2" s="124" t="s">
        <v>1827</v>
      </c>
      <c r="U2" s="90" t="s">
        <v>596</v>
      </c>
      <c r="V2" s="84">
        <v>1</v>
      </c>
    </row>
    <row r="3" spans="1:22" ht="15" customHeight="1" thickBot="1" x14ac:dyDescent="0.45">
      <c r="A3" s="8">
        <v>1.1000000000000001</v>
      </c>
      <c r="B3" s="405" t="str">
        <f>StateSelfAssessment!A2</f>
        <v>1.1 Management, Leadership, and Administration</v>
      </c>
      <c r="C3" s="406"/>
      <c r="D3" s="407"/>
      <c r="F3" s="8">
        <v>1.1000000000000001</v>
      </c>
      <c r="G3" s="140" t="s">
        <v>176</v>
      </c>
      <c r="H3" s="142"/>
      <c r="I3" s="142"/>
      <c r="J3" s="142"/>
      <c r="K3" s="142"/>
      <c r="M3" s="8">
        <v>1.1000000000000001</v>
      </c>
      <c r="N3" s="140" t="s">
        <v>176</v>
      </c>
      <c r="O3" s="94"/>
      <c r="P3" s="95"/>
      <c r="U3" s="90" t="s">
        <v>186</v>
      </c>
      <c r="V3" s="84">
        <v>2</v>
      </c>
    </row>
    <row r="4" spans="1:22" ht="41.35" thickBot="1" x14ac:dyDescent="0.45">
      <c r="A4" s="8" t="s">
        <v>177</v>
      </c>
      <c r="B4" s="2" t="str">
        <f>StateSelfAssessment!A3</f>
        <v>1.1.1 States shall have a single agency, or coordinated agencies, to regulate, administer and oversee all novice driver education programs.</v>
      </c>
      <c r="C4" s="3" t="str">
        <f>StateSelfAssessment!B3</f>
        <v>Yes</v>
      </c>
      <c r="D4" s="3" t="str">
        <f>StateSelfAssessment!C3</f>
        <v>Yes</v>
      </c>
      <c r="G4" s="140" t="s">
        <v>178</v>
      </c>
      <c r="N4" s="140" t="s">
        <v>178</v>
      </c>
      <c r="U4" s="90" t="s">
        <v>207</v>
      </c>
      <c r="V4" s="84">
        <v>3</v>
      </c>
    </row>
    <row r="5" spans="1:22" ht="42.7" customHeight="1" thickBot="1" x14ac:dyDescent="0.45">
      <c r="A5" s="8" t="s">
        <v>179</v>
      </c>
      <c r="B5" s="4" t="str">
        <f>StateSelfAssessment!A4</f>
        <v>1.1.1 a. This agency shall have authority and responsibility for the implementation, monitoring, evaluation, and enforcement of these and State standards.</v>
      </c>
      <c r="C5" s="5" t="str">
        <f>StateSelfAssessment!B4</f>
        <v>Yes</v>
      </c>
      <c r="D5" s="5" t="str">
        <f>StateSelfAssessment!C4</f>
        <v>Yes</v>
      </c>
      <c r="F5" s="56" t="s">
        <v>179</v>
      </c>
      <c r="G5" s="58" t="s">
        <v>180</v>
      </c>
      <c r="M5" s="56" t="s">
        <v>179</v>
      </c>
      <c r="V5" s="84">
        <v>4</v>
      </c>
    </row>
    <row r="6" spans="1:22" ht="42.7" customHeight="1" thickBot="1" x14ac:dyDescent="0.45">
      <c r="B6" s="4"/>
      <c r="C6" s="5"/>
      <c r="D6" s="5"/>
      <c r="G6" s="58" t="s">
        <v>187</v>
      </c>
      <c r="V6" s="84">
        <v>5</v>
      </c>
    </row>
    <row r="7" spans="1:22" ht="14" thickBot="1" x14ac:dyDescent="0.45">
      <c r="B7" s="4"/>
      <c r="C7" s="5"/>
      <c r="D7" s="5"/>
      <c r="G7" s="58" t="s">
        <v>191</v>
      </c>
      <c r="V7" s="84">
        <v>6</v>
      </c>
    </row>
    <row r="8" spans="1:22" ht="42.7" customHeight="1" thickBot="1" x14ac:dyDescent="0.45">
      <c r="B8" s="4"/>
      <c r="C8" s="5"/>
      <c r="D8" s="5"/>
      <c r="G8" s="58" t="s">
        <v>195</v>
      </c>
      <c r="V8" s="84">
        <v>7</v>
      </c>
    </row>
    <row r="9" spans="1:22" ht="27.7" thickBot="1" x14ac:dyDescent="0.45">
      <c r="B9" s="4"/>
      <c r="C9" s="5"/>
      <c r="D9" s="5"/>
      <c r="G9" s="58" t="s">
        <v>197</v>
      </c>
      <c r="V9" s="84">
        <v>8</v>
      </c>
    </row>
    <row r="10" spans="1:22" ht="41.35" thickBot="1" x14ac:dyDescent="0.45">
      <c r="A10" s="8" t="s">
        <v>199</v>
      </c>
      <c r="B10" s="2" t="str">
        <f>StateSelfAssessment!A5</f>
        <v>1.1.1 b. This agency shall establish and maintain an advisory board of stakeholders to provide input to the State agency/agencies</v>
      </c>
      <c r="C10" s="3" t="str">
        <f>StateSelfAssessment!B5</f>
        <v>No</v>
      </c>
      <c r="D10" s="3" t="str">
        <f>StateSelfAssessment!C5</f>
        <v>No</v>
      </c>
      <c r="F10" s="8" t="s">
        <v>199</v>
      </c>
      <c r="G10" s="58" t="s">
        <v>200</v>
      </c>
      <c r="M10" s="8" t="s">
        <v>199</v>
      </c>
      <c r="V10" s="84">
        <v>9</v>
      </c>
    </row>
    <row r="11" spans="1:22" ht="14" thickBot="1" x14ac:dyDescent="0.45">
      <c r="B11" s="2"/>
      <c r="C11" s="3"/>
      <c r="D11" s="3"/>
      <c r="G11" s="58" t="s">
        <v>205</v>
      </c>
      <c r="V11" s="84">
        <v>10</v>
      </c>
    </row>
    <row r="12" spans="1:22" ht="14" thickBot="1" x14ac:dyDescent="0.45">
      <c r="B12" s="2"/>
      <c r="C12" s="3"/>
      <c r="D12" s="3"/>
      <c r="G12" s="58" t="s">
        <v>208</v>
      </c>
    </row>
    <row r="13" spans="1:22" ht="27.7" thickBot="1" x14ac:dyDescent="0.45">
      <c r="B13" s="2"/>
      <c r="C13" s="3"/>
      <c r="D13" s="3"/>
      <c r="G13" s="58" t="s">
        <v>210</v>
      </c>
    </row>
    <row r="14" spans="1:22" ht="14" thickBot="1" x14ac:dyDescent="0.45">
      <c r="B14" s="2"/>
      <c r="C14" s="3"/>
      <c r="D14" s="3"/>
      <c r="G14" s="58" t="s">
        <v>212</v>
      </c>
    </row>
    <row r="15" spans="1:22" ht="27.7" thickBot="1" x14ac:dyDescent="0.45">
      <c r="A15" s="8" t="s">
        <v>214</v>
      </c>
      <c r="B15" s="4" t="str">
        <f>StateSelfAssessment!A6</f>
        <v>1.1.1 c. This agency shall undertake all other administrative actions that make available quality driver education programs</v>
      </c>
      <c r="C15" s="5" t="str">
        <f>StateSelfAssessment!B6</f>
        <v>Yes</v>
      </c>
      <c r="D15" s="5" t="str">
        <f>StateSelfAssessment!C6</f>
        <v>Yes</v>
      </c>
      <c r="F15" s="8" t="s">
        <v>214</v>
      </c>
      <c r="G15" s="58" t="s">
        <v>215</v>
      </c>
      <c r="M15" s="8" t="s">
        <v>214</v>
      </c>
    </row>
    <row r="16" spans="1:22" ht="27.7" thickBot="1" x14ac:dyDescent="0.45">
      <c r="B16" s="4"/>
      <c r="C16" s="5"/>
      <c r="D16" s="5"/>
      <c r="G16" s="58" t="s">
        <v>217</v>
      </c>
    </row>
    <row r="17" spans="1:14" ht="41.35" thickBot="1" x14ac:dyDescent="0.45">
      <c r="A17" s="8" t="s">
        <v>219</v>
      </c>
      <c r="B17" s="2" t="str">
        <f>StateSelfAssessment!A7</f>
        <v>1.1.1 d. This agency shall develop and execute communication strategies to inform parents and the public about driver education issues and driving laws.</v>
      </c>
      <c r="C17" s="3" t="str">
        <f>StateSelfAssessment!B7</f>
        <v>Yes</v>
      </c>
      <c r="D17" s="3" t="str">
        <f>StateSelfAssessment!C7</f>
        <v>Yes</v>
      </c>
      <c r="F17" s="8" t="s">
        <v>219</v>
      </c>
      <c r="G17" s="58" t="s">
        <v>220</v>
      </c>
      <c r="M17" s="8" t="s">
        <v>219</v>
      </c>
    </row>
    <row r="18" spans="1:14" ht="42.7" customHeight="1" thickBot="1" x14ac:dyDescent="0.45">
      <c r="A18" s="8" t="s">
        <v>222</v>
      </c>
      <c r="B18" s="4" t="str">
        <f>StateSelfAssessment!A8</f>
        <v>1.1.1 e. In addition, the agency shall communicate to entities in a timely fashion about changes to laws, regulations, and procedures and other matters relevant to driver education.</v>
      </c>
      <c r="C18" s="5" t="str">
        <f>StateSelfAssessment!B8</f>
        <v>Yes</v>
      </c>
      <c r="D18" s="5" t="str">
        <f>StateSelfAssessment!C8</f>
        <v>Yes</v>
      </c>
      <c r="F18" s="8" t="s">
        <v>222</v>
      </c>
      <c r="G18" s="58" t="s">
        <v>223</v>
      </c>
      <c r="M18" s="8" t="s">
        <v>222</v>
      </c>
    </row>
    <row r="19" spans="1:14" ht="27.7" thickBot="1" x14ac:dyDescent="0.45">
      <c r="A19" s="8" t="s">
        <v>225</v>
      </c>
      <c r="B19" s="4" t="str">
        <f>StateSelfAssessment!A9</f>
        <v>1.1.2 States shall have a full-time, funded State administrator for driver education.</v>
      </c>
      <c r="C19" s="5" t="str">
        <f>StateSelfAssessment!B9</f>
        <v>Planned</v>
      </c>
      <c r="D19" s="5" t="str">
        <f>StateSelfAssessment!C9</f>
        <v>Planned</v>
      </c>
      <c r="G19" s="140" t="s">
        <v>226</v>
      </c>
      <c r="N19" s="140" t="s">
        <v>226</v>
      </c>
    </row>
    <row r="20" spans="1:14" ht="41.35" thickBot="1" x14ac:dyDescent="0.45">
      <c r="A20" s="8" t="s">
        <v>227</v>
      </c>
      <c r="B20" s="4" t="str">
        <f>StateSelfAssessment!A10</f>
        <v>1.1.2 a. The administrator shall be qualified to manage and oversee all aspects of the State’s functions in driver education, and be familiar with the delivery of driver education</v>
      </c>
      <c r="C20" s="5" t="str">
        <f>StateSelfAssessment!B10</f>
        <v>Planned</v>
      </c>
      <c r="D20" s="5" t="str">
        <f>StateSelfAssessment!C10</f>
        <v>Planned</v>
      </c>
      <c r="F20" s="8" t="s">
        <v>227</v>
      </c>
      <c r="G20" s="58" t="s">
        <v>228</v>
      </c>
      <c r="M20" s="8" t="s">
        <v>227</v>
      </c>
    </row>
    <row r="21" spans="1:14" ht="27.7" thickBot="1" x14ac:dyDescent="0.45">
      <c r="B21" s="4"/>
      <c r="C21" s="5"/>
      <c r="D21" s="5"/>
      <c r="F21" s="8"/>
      <c r="G21" s="58" t="s">
        <v>233</v>
      </c>
      <c r="M21" s="8"/>
    </row>
    <row r="22" spans="1:14" ht="27.7" thickBot="1" x14ac:dyDescent="0.45">
      <c r="B22" s="4"/>
      <c r="C22" s="5"/>
      <c r="D22" s="5"/>
      <c r="F22" s="8"/>
      <c r="G22" s="58" t="s">
        <v>235</v>
      </c>
      <c r="M22" s="8"/>
    </row>
    <row r="23" spans="1:14" ht="55" thickBot="1" x14ac:dyDescent="0.45">
      <c r="A23" s="8" t="s">
        <v>237</v>
      </c>
      <c r="B23" s="2" t="s">
        <v>1493</v>
      </c>
      <c r="C23" s="3" t="s">
        <v>302</v>
      </c>
      <c r="D23" s="3" t="s">
        <v>302</v>
      </c>
      <c r="F23" s="8" t="s">
        <v>237</v>
      </c>
      <c r="G23" s="58" t="s">
        <v>238</v>
      </c>
      <c r="M23" s="8" t="s">
        <v>237</v>
      </c>
    </row>
    <row r="24" spans="1:14" ht="68.7" thickBot="1" x14ac:dyDescent="0.45">
      <c r="A24" s="8" t="s">
        <v>240</v>
      </c>
      <c r="B24" s="4" t="s">
        <v>1494</v>
      </c>
      <c r="C24" s="5" t="s">
        <v>302</v>
      </c>
      <c r="D24" s="5" t="s">
        <v>302</v>
      </c>
      <c r="F24" s="8" t="s">
        <v>240</v>
      </c>
      <c r="G24" s="58" t="s">
        <v>241</v>
      </c>
      <c r="M24" s="8" t="s">
        <v>240</v>
      </c>
    </row>
    <row r="25" spans="1:14" ht="14" thickBot="1" x14ac:dyDescent="0.45">
      <c r="B25" s="4"/>
      <c r="C25" s="5"/>
      <c r="D25" s="5"/>
      <c r="F25" s="8"/>
      <c r="G25" s="58" t="s">
        <v>246</v>
      </c>
      <c r="M25" s="8"/>
    </row>
    <row r="26" spans="1:14" ht="27.7" thickBot="1" x14ac:dyDescent="0.45">
      <c r="A26" s="8" t="s">
        <v>248</v>
      </c>
      <c r="B26" s="2" t="s">
        <v>249</v>
      </c>
      <c r="C26" s="3" t="s">
        <v>302</v>
      </c>
      <c r="D26" s="3" t="s">
        <v>302</v>
      </c>
      <c r="F26" s="8" t="s">
        <v>248</v>
      </c>
      <c r="G26" s="143" t="s">
        <v>249</v>
      </c>
      <c r="M26" s="8" t="s">
        <v>248</v>
      </c>
      <c r="N26" s="143" t="s">
        <v>249</v>
      </c>
    </row>
    <row r="27" spans="1:14" ht="27.7" thickBot="1" x14ac:dyDescent="0.45">
      <c r="B27" s="2"/>
      <c r="C27" s="3"/>
      <c r="D27" s="3"/>
      <c r="F27" s="8"/>
      <c r="G27" s="58" t="s">
        <v>250</v>
      </c>
      <c r="M27" s="8"/>
    </row>
    <row r="28" spans="1:14" ht="14" thickBot="1" x14ac:dyDescent="0.45">
      <c r="B28" s="2"/>
      <c r="C28" s="3"/>
      <c r="D28" s="3"/>
      <c r="G28" s="58" t="s">
        <v>252</v>
      </c>
    </row>
    <row r="29" spans="1:14" ht="27.7" thickBot="1" x14ac:dyDescent="0.45">
      <c r="B29" s="2"/>
      <c r="C29" s="3"/>
      <c r="D29" s="3"/>
      <c r="G29" s="58" t="s">
        <v>254</v>
      </c>
    </row>
    <row r="30" spans="1:14" ht="47.2" customHeight="1" thickBot="1" x14ac:dyDescent="0.45">
      <c r="B30" s="2"/>
      <c r="C30" s="3"/>
      <c r="D30" s="3"/>
      <c r="G30" s="112" t="s">
        <v>1828</v>
      </c>
    </row>
    <row r="31" spans="1:14" ht="14" thickBot="1" x14ac:dyDescent="0.45">
      <c r="B31" s="2"/>
      <c r="C31" s="3"/>
      <c r="D31" s="3"/>
      <c r="G31" s="58" t="s">
        <v>256</v>
      </c>
    </row>
    <row r="32" spans="1:14" ht="14" thickBot="1" x14ac:dyDescent="0.45">
      <c r="B32" s="2"/>
      <c r="C32" s="3"/>
      <c r="D32" s="3"/>
      <c r="G32" s="58" t="s">
        <v>258</v>
      </c>
    </row>
    <row r="33" spans="1:16" ht="14" thickBot="1" x14ac:dyDescent="0.45">
      <c r="B33" s="2"/>
      <c r="C33" s="3"/>
      <c r="D33" s="3"/>
      <c r="G33" s="58" t="s">
        <v>259</v>
      </c>
    </row>
    <row r="34" spans="1:16" ht="27.7" thickBot="1" x14ac:dyDescent="0.45">
      <c r="B34" s="2"/>
      <c r="C34" s="3"/>
      <c r="D34" s="3"/>
      <c r="G34" s="58" t="s">
        <v>260</v>
      </c>
    </row>
    <row r="35" spans="1:16" ht="27.7" thickBot="1" x14ac:dyDescent="0.45">
      <c r="B35" s="2"/>
      <c r="C35" s="3"/>
      <c r="D35" s="3"/>
      <c r="G35" s="58" t="s">
        <v>262</v>
      </c>
    </row>
    <row r="36" spans="1:16" ht="27.7" thickBot="1" x14ac:dyDescent="0.45">
      <c r="B36" s="2"/>
      <c r="C36" s="3"/>
      <c r="D36" s="3"/>
      <c r="G36" s="58" t="s">
        <v>263</v>
      </c>
    </row>
    <row r="37" spans="1:16" ht="27.7" thickBot="1" x14ac:dyDescent="0.45">
      <c r="A37" s="8" t="s">
        <v>265</v>
      </c>
      <c r="B37" s="4" t="str">
        <f>StateSelfAssessment!A14</f>
        <v>1.1.4 States shall ensure that all driver education providers meet applicable Federal and State laws and rules</v>
      </c>
      <c r="C37" s="5" t="str">
        <f>StateSelfAssessment!B14</f>
        <v>Yes</v>
      </c>
      <c r="D37" s="5" t="str">
        <f>StateSelfAssessment!C14</f>
        <v>Yes</v>
      </c>
      <c r="F37" s="8" t="s">
        <v>265</v>
      </c>
      <c r="G37" s="140" t="s">
        <v>266</v>
      </c>
      <c r="M37" s="8" t="s">
        <v>265</v>
      </c>
      <c r="N37" s="140" t="s">
        <v>266</v>
      </c>
    </row>
    <row r="38" spans="1:16" ht="27.7" thickBot="1" x14ac:dyDescent="0.45">
      <c r="B38" s="59"/>
      <c r="C38" s="60"/>
      <c r="D38" s="61"/>
      <c r="F38" s="8"/>
      <c r="G38" s="58" t="s">
        <v>267</v>
      </c>
      <c r="M38" s="8"/>
    </row>
    <row r="39" spans="1:16" ht="14" thickBot="1" x14ac:dyDescent="0.45">
      <c r="B39" s="59"/>
      <c r="C39" s="60"/>
      <c r="D39" s="61"/>
      <c r="F39" s="8"/>
      <c r="G39" s="58" t="s">
        <v>274</v>
      </c>
      <c r="M39" s="8"/>
    </row>
    <row r="40" spans="1:16" ht="27.7" thickBot="1" x14ac:dyDescent="0.45">
      <c r="B40" s="59"/>
      <c r="C40" s="60"/>
      <c r="D40" s="61"/>
      <c r="F40" s="8"/>
      <c r="G40" s="58" t="s">
        <v>277</v>
      </c>
      <c r="M40" s="8"/>
    </row>
    <row r="41" spans="1:16" ht="14" thickBot="1" x14ac:dyDescent="0.45">
      <c r="A41" s="8">
        <v>1.2</v>
      </c>
      <c r="B41" s="408" t="s">
        <v>1495</v>
      </c>
      <c r="C41" s="409"/>
      <c r="D41" s="410"/>
      <c r="F41" s="8">
        <v>1.2</v>
      </c>
      <c r="G41" s="140" t="s">
        <v>1495</v>
      </c>
      <c r="H41" s="139"/>
      <c r="I41" s="139"/>
      <c r="J41" s="139"/>
      <c r="K41" s="139"/>
      <c r="M41" s="8">
        <v>1.2</v>
      </c>
      <c r="N41" s="140" t="s">
        <v>1495</v>
      </c>
      <c r="O41" s="354"/>
      <c r="P41" s="355"/>
    </row>
    <row r="42" spans="1:16" ht="27.7" thickBot="1" x14ac:dyDescent="0.45">
      <c r="A42" s="8" t="s">
        <v>282</v>
      </c>
      <c r="B42" s="4" t="str">
        <f>StateSelfAssessment!A16</f>
        <v>1.2.1 States shall have an application and review process for providers</v>
      </c>
      <c r="C42" s="5" t="str">
        <f>StateSelfAssessment!B16</f>
        <v>Yes</v>
      </c>
      <c r="D42" s="5" t="str">
        <f>StateSelfAssessment!C16</f>
        <v>Yes</v>
      </c>
      <c r="F42" s="8" t="s">
        <v>282</v>
      </c>
      <c r="G42" s="140" t="s">
        <v>283</v>
      </c>
      <c r="M42" s="8" t="s">
        <v>282</v>
      </c>
    </row>
    <row r="43" spans="1:16" ht="55" thickBot="1" x14ac:dyDescent="0.45">
      <c r="A43" s="8" t="s">
        <v>284</v>
      </c>
      <c r="B43" s="4" t="str">
        <f>StateSelfAssessment!A17</f>
        <v>1.2.1 a. The process shall ensure that only driver education programs that conform to applicable State and national standards are approved</v>
      </c>
      <c r="C43" s="5" t="str">
        <f>StateSelfAssessment!B17</f>
        <v>Yes</v>
      </c>
      <c r="D43" s="5" t="str">
        <f>StateSelfAssessment!C17</f>
        <v>Yes</v>
      </c>
      <c r="F43" s="8" t="s">
        <v>284</v>
      </c>
      <c r="G43" s="58" t="s">
        <v>285</v>
      </c>
      <c r="M43" s="8" t="s">
        <v>284</v>
      </c>
    </row>
    <row r="44" spans="1:16" ht="27.7" thickBot="1" x14ac:dyDescent="0.45">
      <c r="B44" s="4"/>
      <c r="C44" s="5"/>
      <c r="D44" s="5"/>
      <c r="F44" s="8"/>
      <c r="G44" s="58" t="s">
        <v>1829</v>
      </c>
      <c r="M44" s="8"/>
    </row>
    <row r="45" spans="1:16" ht="14" thickBot="1" x14ac:dyDescent="0.45">
      <c r="B45" s="4"/>
      <c r="C45" s="5"/>
      <c r="D45" s="5"/>
      <c r="F45" s="8"/>
      <c r="G45" s="58" t="s">
        <v>288</v>
      </c>
      <c r="M45" s="8"/>
    </row>
    <row r="46" spans="1:16" ht="41.35" thickBot="1" x14ac:dyDescent="0.45">
      <c r="A46" s="8" t="s">
        <v>290</v>
      </c>
      <c r="B46" s="4" t="str">
        <f>StateSelfAssessment!A18</f>
        <v>1.2.1 b. The process shall ensure that driver education programs are culturally competent by reflecting multicultural education principles</v>
      </c>
      <c r="C46" s="5" t="str">
        <f>StateSelfAssessment!B18</f>
        <v>No</v>
      </c>
      <c r="D46" s="5" t="str">
        <f>StateSelfAssessment!C18</f>
        <v>No</v>
      </c>
      <c r="F46" s="8" t="s">
        <v>290</v>
      </c>
      <c r="G46" s="58" t="s">
        <v>291</v>
      </c>
      <c r="M46" s="8" t="s">
        <v>290</v>
      </c>
    </row>
    <row r="47" spans="1:16" ht="41.35" thickBot="1" x14ac:dyDescent="0.45">
      <c r="A47" s="8" t="s">
        <v>293</v>
      </c>
      <c r="B47" s="4" t="str">
        <f>StateSelfAssessment!A19</f>
        <v>1.2.1 c. The process shall administer applications for certification and recertification of driver education instructors, including owner/operators of public and private providers</v>
      </c>
      <c r="C47" s="5" t="str">
        <f>StateSelfAssessment!B19</f>
        <v>Yes</v>
      </c>
      <c r="D47" s="5" t="str">
        <f>StateSelfAssessment!C19</f>
        <v>Yes</v>
      </c>
      <c r="F47" s="8" t="s">
        <v>293</v>
      </c>
      <c r="G47" s="58" t="s">
        <v>294</v>
      </c>
      <c r="M47" s="8" t="s">
        <v>293</v>
      </c>
    </row>
    <row r="48" spans="1:16" ht="27.7" thickBot="1" x14ac:dyDescent="0.45">
      <c r="B48" s="2"/>
      <c r="C48" s="3"/>
      <c r="D48" s="3"/>
      <c r="F48" s="8"/>
      <c r="G48" s="58" t="s">
        <v>297</v>
      </c>
      <c r="M48" s="8"/>
    </row>
    <row r="49" spans="1:14" ht="14" thickBot="1" x14ac:dyDescent="0.45">
      <c r="B49" s="2"/>
      <c r="C49" s="3"/>
      <c r="D49" s="3"/>
      <c r="F49" s="8"/>
      <c r="G49" s="58" t="s">
        <v>299</v>
      </c>
      <c r="M49" s="8"/>
    </row>
    <row r="50" spans="1:14" ht="27.7" thickBot="1" x14ac:dyDescent="0.45">
      <c r="A50" s="8" t="s">
        <v>301</v>
      </c>
      <c r="B50" s="4" t="str">
        <f>StateSelfAssessment!A20</f>
        <v>1.2.1 d. The process should list on the appropriate public state website all approved driver education providers</v>
      </c>
      <c r="C50" s="5" t="str">
        <f>StateSelfAssessment!B20</f>
        <v>Yes</v>
      </c>
      <c r="D50" s="5" t="str">
        <f>StateSelfAssessment!C20</f>
        <v>Yes</v>
      </c>
      <c r="F50" s="8" t="s">
        <v>301</v>
      </c>
      <c r="G50" s="58" t="s">
        <v>303</v>
      </c>
      <c r="M50" s="8" t="s">
        <v>301</v>
      </c>
    </row>
    <row r="51" spans="1:14" ht="14" thickBot="1" x14ac:dyDescent="0.45">
      <c r="A51" s="8" t="s">
        <v>304</v>
      </c>
      <c r="B51" s="2" t="str">
        <f>StateSelfAssessment!A21</f>
        <v>1.2.2 States shall assess and ensure provider compliance</v>
      </c>
      <c r="C51" s="3" t="str">
        <f>StateSelfAssessment!B21</f>
        <v>Yes</v>
      </c>
      <c r="D51" s="3" t="str">
        <f>StateSelfAssessment!C21</f>
        <v>Yes</v>
      </c>
      <c r="F51" s="8" t="s">
        <v>304</v>
      </c>
      <c r="G51" s="140" t="s">
        <v>305</v>
      </c>
      <c r="M51" s="8" t="s">
        <v>304</v>
      </c>
      <c r="N51" s="140" t="s">
        <v>305</v>
      </c>
    </row>
    <row r="52" spans="1:14" ht="41.35" thickBot="1" x14ac:dyDescent="0.45">
      <c r="A52" s="8" t="s">
        <v>306</v>
      </c>
      <c r="B52" s="2" t="str">
        <f>StateSelfAssessment!A22</f>
        <v>1.2.2 a. The state shall establish and maintain a conflict resolution system for disputes between the State agency and driver education providers</v>
      </c>
      <c r="C52" s="3" t="str">
        <f>StateSelfAssessment!B22</f>
        <v>Yes</v>
      </c>
      <c r="D52" s="3" t="str">
        <f>StateSelfAssessment!C22</f>
        <v>Yes</v>
      </c>
      <c r="F52" s="8" t="s">
        <v>306</v>
      </c>
      <c r="G52" s="58" t="s">
        <v>307</v>
      </c>
      <c r="M52" s="8" t="s">
        <v>306</v>
      </c>
    </row>
    <row r="53" spans="1:14" ht="14" thickBot="1" x14ac:dyDescent="0.45">
      <c r="B53" s="4"/>
      <c r="C53" s="5"/>
      <c r="D53" s="5"/>
      <c r="F53" s="8"/>
      <c r="G53" s="58" t="s">
        <v>309</v>
      </c>
      <c r="M53" s="8"/>
    </row>
    <row r="54" spans="1:14" ht="14" thickBot="1" x14ac:dyDescent="0.45">
      <c r="B54" s="4"/>
      <c r="C54" s="5"/>
      <c r="D54" s="5"/>
      <c r="F54" s="8"/>
      <c r="G54" s="58" t="s">
        <v>311</v>
      </c>
      <c r="M54" s="8"/>
    </row>
    <row r="55" spans="1:14" ht="41.35" thickBot="1" x14ac:dyDescent="0.45">
      <c r="B55" s="4"/>
      <c r="C55" s="5"/>
      <c r="D55" s="5"/>
      <c r="F55" s="8"/>
      <c r="G55" s="58" t="s">
        <v>316</v>
      </c>
      <c r="M55" s="8"/>
    </row>
    <row r="56" spans="1:14" ht="27.7" thickBot="1" x14ac:dyDescent="0.45">
      <c r="B56" s="4"/>
      <c r="C56" s="5"/>
      <c r="D56" s="5"/>
      <c r="F56" s="8"/>
      <c r="G56" s="58" t="s">
        <v>321</v>
      </c>
      <c r="M56" s="8"/>
    </row>
    <row r="57" spans="1:14" ht="27.7" thickBot="1" x14ac:dyDescent="0.45">
      <c r="B57" s="4"/>
      <c r="C57" s="5"/>
      <c r="D57" s="5"/>
      <c r="F57" s="8"/>
      <c r="G57" s="58" t="s">
        <v>322</v>
      </c>
      <c r="M57" s="8"/>
    </row>
    <row r="58" spans="1:14" ht="27.7" thickBot="1" x14ac:dyDescent="0.45">
      <c r="A58" s="8" t="s">
        <v>324</v>
      </c>
      <c r="B58" s="2" t="str">
        <f>StateSelfAssessment!A23</f>
        <v>1.2.2 b. The state shall provide remediation opportunities to driver education programs when sanctions are issued</v>
      </c>
      <c r="C58" s="3" t="str">
        <f>StateSelfAssessment!B23</f>
        <v>Yes</v>
      </c>
      <c r="D58" s="3" t="str">
        <f>StateSelfAssessment!C23</f>
        <v>Yes</v>
      </c>
      <c r="F58" s="8" t="s">
        <v>324</v>
      </c>
      <c r="G58" s="58" t="s">
        <v>325</v>
      </c>
      <c r="M58" s="8" t="s">
        <v>324</v>
      </c>
    </row>
    <row r="59" spans="1:14" ht="14" thickBot="1" x14ac:dyDescent="0.45">
      <c r="B59" s="2"/>
      <c r="C59" s="3"/>
      <c r="D59" s="3"/>
      <c r="G59" s="58" t="s">
        <v>329</v>
      </c>
    </row>
    <row r="60" spans="1:14" ht="27.7" thickBot="1" x14ac:dyDescent="0.45">
      <c r="A60" s="8" t="s">
        <v>331</v>
      </c>
      <c r="B60" s="4" t="str">
        <f>StateSelfAssessment!A24</f>
        <v>1.2.2 c. The state shall impose financial and/or administrative sanctions for non-compliance with the State requirements</v>
      </c>
      <c r="C60" s="5" t="str">
        <f>StateSelfAssessment!B24</f>
        <v>Planned</v>
      </c>
      <c r="D60" s="5" t="str">
        <f>StateSelfAssessment!C24</f>
        <v>Planned</v>
      </c>
      <c r="F60" s="8" t="s">
        <v>331</v>
      </c>
      <c r="G60" s="58" t="s">
        <v>332</v>
      </c>
      <c r="M60" s="8" t="s">
        <v>331</v>
      </c>
    </row>
    <row r="61" spans="1:14" ht="27.7" thickBot="1" x14ac:dyDescent="0.45">
      <c r="A61" s="8" t="s">
        <v>334</v>
      </c>
      <c r="B61" s="4" t="str">
        <f>StateSelfAssessment!A25</f>
        <v>1.2.2 d. The state shall deny or revoke approval of driver education programs that do not conform to applicable State and national standards</v>
      </c>
      <c r="C61" s="5" t="str">
        <f>StateSelfAssessment!B25</f>
        <v>Yes</v>
      </c>
      <c r="D61" s="5" t="str">
        <f>StateSelfAssessment!C25</f>
        <v>Yes</v>
      </c>
      <c r="F61" s="8" t="s">
        <v>334</v>
      </c>
      <c r="G61" s="58" t="s">
        <v>335</v>
      </c>
      <c r="M61" s="8" t="s">
        <v>334</v>
      </c>
    </row>
    <row r="62" spans="1:14" ht="14" thickBot="1" x14ac:dyDescent="0.45">
      <c r="B62" s="2"/>
      <c r="C62" s="3"/>
      <c r="D62" s="3"/>
      <c r="G62" s="58" t="s">
        <v>338</v>
      </c>
    </row>
    <row r="63" spans="1:14" ht="41.35" thickBot="1" x14ac:dyDescent="0.45">
      <c r="A63" s="8" t="s">
        <v>342</v>
      </c>
      <c r="B63" s="4" t="str">
        <f>StateSelfAssessment!A26</f>
        <v>1.2.3 States shall have standardized monitoring, evaluation/auditing, and oversight procedures to ensure compliance with these and State standards</v>
      </c>
      <c r="C63" s="5" t="str">
        <f>StateSelfAssessment!B26</f>
        <v>Yes</v>
      </c>
      <c r="D63" s="5" t="str">
        <f>StateSelfAssessment!C26</f>
        <v>Yes</v>
      </c>
      <c r="F63" s="8" t="s">
        <v>342</v>
      </c>
      <c r="G63" s="140" t="s">
        <v>343</v>
      </c>
      <c r="M63" s="8" t="s">
        <v>342</v>
      </c>
      <c r="N63" s="140" t="s">
        <v>343</v>
      </c>
    </row>
    <row r="64" spans="1:14" ht="27.7" thickBot="1" x14ac:dyDescent="0.45">
      <c r="A64" s="8" t="s">
        <v>344</v>
      </c>
      <c r="B64" s="2" t="str">
        <f>StateSelfAssessment!A27</f>
        <v>1.2.3 a. The procedures shall include a process for providers to undergo review, by the regulating State authority</v>
      </c>
      <c r="C64" s="3" t="str">
        <f>StateSelfAssessment!B27</f>
        <v>Yes</v>
      </c>
      <c r="D64" s="3" t="str">
        <f>StateSelfAssessment!C27</f>
        <v>Yes</v>
      </c>
      <c r="F64" s="8" t="s">
        <v>344</v>
      </c>
      <c r="G64" s="58" t="s">
        <v>345</v>
      </c>
      <c r="M64" s="8" t="s">
        <v>344</v>
      </c>
    </row>
    <row r="65" spans="1:14" ht="55" thickBot="1" x14ac:dyDescent="0.45">
      <c r="A65" s="8" t="s">
        <v>348</v>
      </c>
      <c r="B65" s="2" t="str">
        <f>StateSelfAssessment!A28</f>
        <v>1.2.3 b. The procedures shall include the right to inspect premises and training records maintained in connection with courses conducted under the program, to interview instructors and students, to inspect vehicles and to inspect classroom and/or behind-the-wheel instruction</v>
      </c>
      <c r="C65" s="3" t="str">
        <f>StateSelfAssessment!B28</f>
        <v>Yes</v>
      </c>
      <c r="D65" s="3" t="str">
        <f>StateSelfAssessment!C28</f>
        <v>Yes</v>
      </c>
      <c r="F65" s="8" t="s">
        <v>348</v>
      </c>
      <c r="G65" s="58" t="s">
        <v>349</v>
      </c>
      <c r="M65" s="8" t="s">
        <v>348</v>
      </c>
    </row>
    <row r="66" spans="1:14" ht="27.7" thickBot="1" x14ac:dyDescent="0.45">
      <c r="B66" s="4"/>
      <c r="C66" s="5"/>
      <c r="D66" s="5"/>
      <c r="G66" s="58" t="s">
        <v>352</v>
      </c>
    </row>
    <row r="67" spans="1:14" ht="14" thickBot="1" x14ac:dyDescent="0.45">
      <c r="B67" s="4"/>
      <c r="C67" s="5"/>
      <c r="D67" s="5"/>
      <c r="G67" s="58" t="s">
        <v>354</v>
      </c>
    </row>
    <row r="68" spans="1:14" ht="14" thickBot="1" x14ac:dyDescent="0.45">
      <c r="B68" s="4"/>
      <c r="C68" s="5"/>
      <c r="D68" s="5"/>
      <c r="G68" s="58" t="s">
        <v>359</v>
      </c>
    </row>
    <row r="69" spans="1:14" ht="14" thickBot="1" x14ac:dyDescent="0.45">
      <c r="B69" s="4"/>
      <c r="C69" s="5"/>
      <c r="D69" s="5"/>
      <c r="G69" s="58" t="s">
        <v>365</v>
      </c>
    </row>
    <row r="70" spans="1:14" ht="27.7" thickBot="1" x14ac:dyDescent="0.45">
      <c r="A70" s="8" t="s">
        <v>368</v>
      </c>
      <c r="B70" s="2" t="str">
        <f>StateSelfAssessment!A29</f>
        <v>1.2.3 c. The procedures shall include the verification that all providers continue to meet State requirements</v>
      </c>
      <c r="C70" s="3" t="str">
        <f>StateSelfAssessment!B29</f>
        <v>Yes</v>
      </c>
      <c r="D70" s="3" t="str">
        <f>StateSelfAssessment!C29</f>
        <v>Yes</v>
      </c>
      <c r="F70" s="8" t="s">
        <v>368</v>
      </c>
      <c r="G70" s="58" t="s">
        <v>369</v>
      </c>
      <c r="M70" s="8" t="s">
        <v>368</v>
      </c>
    </row>
    <row r="71" spans="1:14" ht="55" thickBot="1" x14ac:dyDescent="0.45">
      <c r="A71" s="8" t="s">
        <v>374</v>
      </c>
      <c r="B71" s="2" t="str">
        <f>StateSelfAssessment!A30</f>
        <v>1.2.4 States shall ensure driver education entities have an identified person to administer day-to-day operations, including responsibility for the maintenance of student records and filing of reports with the State in accordance with State regulations</v>
      </c>
      <c r="C71" s="3" t="str">
        <f>StateSelfAssessment!B30</f>
        <v>Yes</v>
      </c>
      <c r="D71" s="3" t="str">
        <f>StateSelfAssessment!C30</f>
        <v>Yes</v>
      </c>
      <c r="F71" s="8" t="s">
        <v>374</v>
      </c>
      <c r="G71" s="140" t="s">
        <v>375</v>
      </c>
      <c r="M71" s="8" t="s">
        <v>374</v>
      </c>
      <c r="N71" s="140" t="s">
        <v>375</v>
      </c>
    </row>
    <row r="72" spans="1:14" ht="41.35" thickBot="1" x14ac:dyDescent="0.45">
      <c r="B72" s="2"/>
      <c r="C72" s="3"/>
      <c r="D72" s="3"/>
      <c r="F72" s="8"/>
      <c r="G72" s="58" t="s">
        <v>376</v>
      </c>
      <c r="M72" s="8"/>
    </row>
    <row r="73" spans="1:14" ht="41.35" thickBot="1" x14ac:dyDescent="0.45">
      <c r="A73" s="8" t="s">
        <v>381</v>
      </c>
      <c r="B73" s="2" t="str">
        <f>StateSelfAssessment!A31</f>
        <v>1.2.5 States shall require driver education providers to maintain program and course records, as established by the State, at a minimum, consisting of</v>
      </c>
      <c r="C73" s="3"/>
      <c r="D73" s="3"/>
      <c r="F73" s="8" t="s">
        <v>381</v>
      </c>
      <c r="G73" s="140" t="s">
        <v>382</v>
      </c>
      <c r="M73" s="8" t="s">
        <v>381</v>
      </c>
      <c r="N73" s="140" t="s">
        <v>382</v>
      </c>
    </row>
    <row r="74" spans="1:14" ht="41.35" thickBot="1" x14ac:dyDescent="0.45">
      <c r="A74" s="8" t="s">
        <v>383</v>
      </c>
      <c r="B74" s="2" t="str">
        <f>StateSelfAssessment!A32</f>
        <v>1.2.5 a. instructor information</v>
      </c>
      <c r="C74" s="3" t="str">
        <f>StateSelfAssessment!B32</f>
        <v>Yes</v>
      </c>
      <c r="D74" s="3" t="str">
        <f>StateSelfAssessment!C32</f>
        <v>Yes</v>
      </c>
      <c r="F74" s="8" t="s">
        <v>383</v>
      </c>
      <c r="G74" s="58" t="s">
        <v>384</v>
      </c>
      <c r="M74" s="8" t="s">
        <v>383</v>
      </c>
    </row>
    <row r="75" spans="1:14" ht="27.7" thickBot="1" x14ac:dyDescent="0.45">
      <c r="A75" s="8" t="s">
        <v>389</v>
      </c>
      <c r="B75" s="2" t="str">
        <f>StateSelfAssessment!A33</f>
        <v>1.2.5 b. insurance records</v>
      </c>
      <c r="C75" s="3" t="str">
        <f>StateSelfAssessment!B33</f>
        <v>Yes</v>
      </c>
      <c r="D75" s="3" t="str">
        <f>StateSelfAssessment!C33</f>
        <v>Yes</v>
      </c>
      <c r="F75" s="8" t="s">
        <v>389</v>
      </c>
      <c r="G75" s="58" t="s">
        <v>390</v>
      </c>
      <c r="M75" s="8" t="s">
        <v>389</v>
      </c>
    </row>
    <row r="76" spans="1:14" ht="27.7" thickBot="1" x14ac:dyDescent="0.45">
      <c r="A76" s="8" t="s">
        <v>392</v>
      </c>
      <c r="B76" s="2" t="str">
        <f>StateSelfAssessment!A34</f>
        <v>1.2.5 c. an individual record sheet for each student including the registration form, attendance, performance results</v>
      </c>
      <c r="C76" s="3" t="str">
        <f>StateSelfAssessment!B34</f>
        <v>Yes</v>
      </c>
      <c r="D76" s="3" t="str">
        <f>StateSelfAssessment!C34</f>
        <v>Yes</v>
      </c>
    </row>
    <row r="77" spans="1:14" ht="14" thickBot="1" x14ac:dyDescent="0.45">
      <c r="A77" s="8" t="s">
        <v>393</v>
      </c>
      <c r="B77" s="2" t="str">
        <f>StateSelfAssessment!A35</f>
        <v>1.2.5 d. course completion certificates</v>
      </c>
      <c r="C77" s="3" t="str">
        <f>StateSelfAssessment!B35</f>
        <v>Yes</v>
      </c>
      <c r="D77" s="3" t="str">
        <f>StateSelfAssessment!C35</f>
        <v>Yes</v>
      </c>
    </row>
    <row r="78" spans="1:14" ht="41.35" thickBot="1" x14ac:dyDescent="0.45">
      <c r="A78" s="8" t="s">
        <v>394</v>
      </c>
      <c r="B78" s="2" t="str">
        <f>StateSelfAssessment!A36</f>
        <v>1.2.6 States shall require providers to follow state and/or federal legal requirements for the transmission of personal and/or confidential information electronically or in hard copy format</v>
      </c>
      <c r="C78" s="3" t="str">
        <f>StateSelfAssessment!B36</f>
        <v>Yes</v>
      </c>
      <c r="D78" s="3" t="str">
        <f>StateSelfAssessment!C36</f>
        <v>Yes</v>
      </c>
      <c r="F78" s="8" t="s">
        <v>394</v>
      </c>
      <c r="G78" s="140" t="s">
        <v>395</v>
      </c>
      <c r="M78" s="8" t="s">
        <v>394</v>
      </c>
      <c r="N78" s="140" t="s">
        <v>395</v>
      </c>
    </row>
    <row r="79" spans="1:14" ht="41.35" thickBot="1" x14ac:dyDescent="0.45">
      <c r="B79" s="2"/>
      <c r="C79" s="3"/>
      <c r="D79" s="3"/>
      <c r="F79" s="8"/>
      <c r="G79" s="58" t="s">
        <v>396</v>
      </c>
      <c r="M79" s="8"/>
    </row>
    <row r="80" spans="1:14" ht="55" thickBot="1" x14ac:dyDescent="0.45">
      <c r="A80" s="8" t="s">
        <v>398</v>
      </c>
      <c r="B80" s="2" t="str">
        <f>StateSelfAssessment!A37</f>
        <v>1.2.7 States shall require that both successful and unsuccessful completion of the course and results of learners are recorded and kept in a secure file/location as required by the state regulating authority</v>
      </c>
      <c r="C80" s="3" t="str">
        <f>StateSelfAssessment!B37</f>
        <v>Yes</v>
      </c>
      <c r="D80" s="3" t="str">
        <f>StateSelfAssessment!C37</f>
        <v>Yes</v>
      </c>
      <c r="F80" s="8" t="s">
        <v>398</v>
      </c>
      <c r="G80" s="140" t="s">
        <v>399</v>
      </c>
      <c r="M80" s="8" t="s">
        <v>398</v>
      </c>
      <c r="N80" s="140" t="s">
        <v>399</v>
      </c>
    </row>
    <row r="81" spans="1:16" ht="41.35" thickBot="1" x14ac:dyDescent="0.45">
      <c r="B81" s="2"/>
      <c r="C81" s="3"/>
      <c r="D81" s="3"/>
      <c r="F81" s="8"/>
      <c r="G81" s="58" t="s">
        <v>400</v>
      </c>
      <c r="M81" s="8"/>
    </row>
    <row r="82" spans="1:16" ht="27.7" thickBot="1" x14ac:dyDescent="0.45">
      <c r="B82" s="2"/>
      <c r="C82" s="3"/>
      <c r="D82" s="3"/>
      <c r="F82" s="8"/>
      <c r="G82" s="58" t="s">
        <v>402</v>
      </c>
      <c r="M82" s="8"/>
    </row>
    <row r="83" spans="1:16" ht="27.7" thickBot="1" x14ac:dyDescent="0.45">
      <c r="B83" s="2"/>
      <c r="C83" s="3"/>
      <c r="D83" s="3"/>
      <c r="F83" s="8"/>
      <c r="G83" s="58" t="s">
        <v>404</v>
      </c>
      <c r="M83" s="8"/>
    </row>
    <row r="84" spans="1:16" ht="55" thickBot="1" x14ac:dyDescent="0.45">
      <c r="A84" s="8" t="s">
        <v>406</v>
      </c>
      <c r="B84" s="4" t="str">
        <f>StateSelfAssessment!A38</f>
        <v>1.2.8 States shall require providers to obtain parental/guardian authorization for minors to participate in the course; in order to verify that the learner has not secured driver education without parental consent</v>
      </c>
      <c r="C84" s="5" t="str">
        <f>StateSelfAssessment!B38</f>
        <v>Yes</v>
      </c>
      <c r="D84" s="5" t="str">
        <f>StateSelfAssessment!C38</f>
        <v>Yes</v>
      </c>
      <c r="F84" s="8" t="s">
        <v>406</v>
      </c>
      <c r="G84" s="140" t="s">
        <v>407</v>
      </c>
      <c r="M84" s="8" t="s">
        <v>406</v>
      </c>
      <c r="N84" s="140" t="s">
        <v>407</v>
      </c>
    </row>
    <row r="85" spans="1:16" ht="41.35" thickBot="1" x14ac:dyDescent="0.45">
      <c r="B85" s="59"/>
      <c r="C85" s="60"/>
      <c r="D85" s="61"/>
      <c r="F85" s="8"/>
      <c r="G85" s="58" t="s">
        <v>408</v>
      </c>
      <c r="M85" s="8"/>
    </row>
    <row r="86" spans="1:16" ht="14" thickBot="1" x14ac:dyDescent="0.45">
      <c r="A86" s="8">
        <v>1.3</v>
      </c>
      <c r="B86" s="411" t="str">
        <f>StateSelfAssessment!A39</f>
        <v>1.3 Program Evaluation and Data Collection</v>
      </c>
      <c r="C86" s="412"/>
      <c r="D86" s="413"/>
      <c r="F86" s="8">
        <v>1.3</v>
      </c>
      <c r="G86" s="140" t="s">
        <v>1511</v>
      </c>
      <c r="H86" s="139"/>
      <c r="I86" s="139"/>
      <c r="J86" s="139"/>
      <c r="K86" s="139"/>
      <c r="M86" s="8">
        <v>1.3</v>
      </c>
      <c r="N86" s="140" t="s">
        <v>1511</v>
      </c>
      <c r="O86" s="354"/>
      <c r="P86" s="355"/>
    </row>
    <row r="87" spans="1:16" ht="68.7" thickBot="1" x14ac:dyDescent="0.45">
      <c r="A87" s="8" t="s">
        <v>411</v>
      </c>
      <c r="B87" s="4" t="str">
        <f>StateSelfAssessment!A40</f>
        <v>1.3.1 States shall require driver education providers to collect and report student identification, performance and other data to the designated State agency so that evaluations of the State’s driver education program can be completed and made available to the public</v>
      </c>
      <c r="C87" s="5" t="str">
        <f>StateSelfAssessment!B40</f>
        <v>Yes</v>
      </c>
      <c r="D87" s="5" t="str">
        <f>StateSelfAssessment!C40</f>
        <v>Yes</v>
      </c>
      <c r="F87" s="8" t="s">
        <v>411</v>
      </c>
      <c r="G87" s="140" t="s">
        <v>1512</v>
      </c>
      <c r="M87" s="8" t="s">
        <v>411</v>
      </c>
      <c r="N87" s="140" t="s">
        <v>1512</v>
      </c>
    </row>
    <row r="88" spans="1:16" ht="55" thickBot="1" x14ac:dyDescent="0.45">
      <c r="B88" s="4"/>
      <c r="C88" s="5"/>
      <c r="D88" s="5"/>
      <c r="F88" s="8"/>
      <c r="G88" s="58" t="s">
        <v>413</v>
      </c>
      <c r="M88" s="8"/>
    </row>
    <row r="89" spans="1:16" ht="14" thickBot="1" x14ac:dyDescent="0.45">
      <c r="B89" s="4"/>
      <c r="C89" s="5"/>
      <c r="D89" s="5"/>
      <c r="F89" s="8"/>
      <c r="G89" s="58" t="s">
        <v>416</v>
      </c>
      <c r="M89" s="8"/>
    </row>
    <row r="90" spans="1:16" ht="14" thickBot="1" x14ac:dyDescent="0.45">
      <c r="B90" s="4"/>
      <c r="C90" s="5"/>
      <c r="D90" s="5"/>
      <c r="F90" s="8"/>
      <c r="G90" s="58" t="s">
        <v>417</v>
      </c>
      <c r="M90" s="8"/>
    </row>
    <row r="91" spans="1:16" ht="14" thickBot="1" x14ac:dyDescent="0.45">
      <c r="B91" s="4"/>
      <c r="C91" s="5"/>
      <c r="D91" s="5"/>
      <c r="F91" s="8"/>
      <c r="G91" s="58" t="s">
        <v>418</v>
      </c>
      <c r="M91" s="8"/>
    </row>
    <row r="92" spans="1:16" ht="41.35" thickBot="1" x14ac:dyDescent="0.45">
      <c r="A92" s="8" t="s">
        <v>419</v>
      </c>
      <c r="B92" s="2" t="str">
        <f>StateSelfAssessment!A41</f>
        <v>1.3.2 States shall ensure that student information submitted to the agency or used by the agency remains confidential, as required by applicable State and Federal regulations</v>
      </c>
      <c r="C92" s="3" t="str">
        <f>StateSelfAssessment!B41</f>
        <v>Yes</v>
      </c>
      <c r="D92" s="3" t="str">
        <f>StateSelfAssessment!C41</f>
        <v>Yes</v>
      </c>
      <c r="F92" s="8" t="s">
        <v>419</v>
      </c>
      <c r="G92" s="140" t="s">
        <v>420</v>
      </c>
      <c r="M92" s="8" t="s">
        <v>419</v>
      </c>
      <c r="N92" s="140" t="s">
        <v>420</v>
      </c>
    </row>
    <row r="93" spans="1:16" ht="41.35" thickBot="1" x14ac:dyDescent="0.45">
      <c r="B93" s="2"/>
      <c r="C93" s="3"/>
      <c r="D93" s="3"/>
      <c r="F93" s="8"/>
      <c r="G93" s="58" t="s">
        <v>421</v>
      </c>
      <c r="M93" s="8"/>
    </row>
    <row r="94" spans="1:16" ht="14" thickBot="1" x14ac:dyDescent="0.45">
      <c r="B94" s="2"/>
      <c r="C94" s="3"/>
      <c r="D94" s="3"/>
      <c r="F94" s="8"/>
      <c r="G94" s="58" t="s">
        <v>423</v>
      </c>
      <c r="M94" s="8"/>
    </row>
    <row r="95" spans="1:16" ht="14" thickBot="1" x14ac:dyDescent="0.45">
      <c r="B95" s="2"/>
      <c r="C95" s="3"/>
      <c r="D95" s="3"/>
      <c r="F95" s="8"/>
      <c r="G95" s="58" t="s">
        <v>425</v>
      </c>
      <c r="M95" s="8"/>
    </row>
    <row r="96" spans="1:16" ht="55" thickBot="1" x14ac:dyDescent="0.45">
      <c r="A96" s="8" t="s">
        <v>428</v>
      </c>
      <c r="B96" s="4" t="str">
        <f>StateSelfAssessment!A42</f>
        <v>1.3.3 States shall develop a comprehensive evaluation program to measure progress toward the established goals and objectives of the driver education program and optimize the allocation of resources</v>
      </c>
      <c r="C96" s="5" t="str">
        <f>StateSelfAssessment!B42</f>
        <v>Yes</v>
      </c>
      <c r="D96" s="5" t="str">
        <f>StateSelfAssessment!C42</f>
        <v>Yes</v>
      </c>
      <c r="F96" s="8" t="s">
        <v>428</v>
      </c>
      <c r="G96" s="140" t="s">
        <v>429</v>
      </c>
      <c r="M96" s="8" t="s">
        <v>428</v>
      </c>
      <c r="N96" s="140" t="s">
        <v>429</v>
      </c>
    </row>
    <row r="97" spans="1:14" ht="41.35" thickBot="1" x14ac:dyDescent="0.45">
      <c r="B97" s="4"/>
      <c r="C97" s="5"/>
      <c r="D97" s="5"/>
      <c r="F97" s="8"/>
      <c r="G97" s="58" t="s">
        <v>430</v>
      </c>
      <c r="M97" s="8"/>
    </row>
    <row r="98" spans="1:14" ht="14" thickBot="1" x14ac:dyDescent="0.45">
      <c r="B98" s="4"/>
      <c r="C98" s="5"/>
      <c r="D98" s="5"/>
      <c r="G98" s="58" t="s">
        <v>431</v>
      </c>
    </row>
    <row r="99" spans="1:14" ht="68.7" thickBot="1" x14ac:dyDescent="0.45">
      <c r="B99" s="4"/>
      <c r="C99" s="5"/>
      <c r="D99" s="5"/>
      <c r="G99" s="58" t="s">
        <v>432</v>
      </c>
    </row>
    <row r="100" spans="1:14" ht="27.7" thickBot="1" x14ac:dyDescent="0.45">
      <c r="B100" s="4"/>
      <c r="C100" s="5"/>
      <c r="D100" s="5"/>
      <c r="G100" s="58" t="s">
        <v>436</v>
      </c>
    </row>
    <row r="101" spans="1:14" ht="27.7" thickBot="1" x14ac:dyDescent="0.45">
      <c r="B101" s="4"/>
      <c r="C101" s="5"/>
      <c r="D101" s="5"/>
      <c r="G101" s="58" t="s">
        <v>441</v>
      </c>
    </row>
    <row r="102" spans="1:14" ht="27.7" thickBot="1" x14ac:dyDescent="0.45">
      <c r="B102" s="4"/>
      <c r="C102" s="5"/>
      <c r="D102" s="5"/>
      <c r="G102" s="58" t="s">
        <v>444</v>
      </c>
    </row>
    <row r="103" spans="1:14" ht="14" thickBot="1" x14ac:dyDescent="0.45">
      <c r="B103" s="4"/>
      <c r="C103" s="5"/>
      <c r="D103" s="5"/>
      <c r="G103" s="58" t="s">
        <v>446</v>
      </c>
    </row>
    <row r="104" spans="1:14" ht="27.7" thickBot="1" x14ac:dyDescent="0.45">
      <c r="B104" s="4"/>
      <c r="C104" s="5"/>
      <c r="D104" s="5"/>
      <c r="G104" s="58" t="s">
        <v>447</v>
      </c>
    </row>
    <row r="105" spans="1:14" ht="27.7" thickBot="1" x14ac:dyDescent="0.45">
      <c r="A105" s="8" t="s">
        <v>448</v>
      </c>
      <c r="B105" s="2" t="str">
        <f>StateSelfAssessment!A43</f>
        <v>1.3.4 States shall track data and utilize the data for the improvement of their driver education program</v>
      </c>
      <c r="C105" s="3" t="str">
        <f>StateSelfAssessment!B43</f>
        <v>Planned</v>
      </c>
      <c r="D105" s="3" t="str">
        <f>StateSelfAssessment!C43</f>
        <v>Planned</v>
      </c>
      <c r="F105" s="8" t="s">
        <v>448</v>
      </c>
      <c r="G105" s="140" t="s">
        <v>449</v>
      </c>
      <c r="M105" s="8" t="s">
        <v>448</v>
      </c>
      <c r="N105" s="140" t="s">
        <v>449</v>
      </c>
    </row>
    <row r="106" spans="1:14" ht="27.7" thickBot="1" x14ac:dyDescent="0.45">
      <c r="B106" s="2"/>
      <c r="C106" s="3"/>
      <c r="D106" s="3"/>
      <c r="F106" s="8"/>
      <c r="G106" s="58" t="s">
        <v>450</v>
      </c>
      <c r="M106" s="8"/>
    </row>
    <row r="107" spans="1:14" ht="14" thickBot="1" x14ac:dyDescent="0.45">
      <c r="B107" s="2"/>
      <c r="C107" s="3"/>
      <c r="D107" s="3"/>
      <c r="F107" s="8"/>
      <c r="G107" s="58" t="s">
        <v>455</v>
      </c>
      <c r="M107" s="8"/>
    </row>
    <row r="108" spans="1:14" ht="14" thickBot="1" x14ac:dyDescent="0.45">
      <c r="B108" s="2"/>
      <c r="C108" s="3"/>
      <c r="D108" s="3"/>
      <c r="F108" s="8"/>
      <c r="G108" s="58" t="s">
        <v>456</v>
      </c>
      <c r="M108" s="8"/>
    </row>
    <row r="109" spans="1:14" ht="14" thickBot="1" x14ac:dyDescent="0.45">
      <c r="B109" s="2"/>
      <c r="C109" s="3"/>
      <c r="D109" s="3"/>
      <c r="F109" s="8"/>
      <c r="G109" s="58" t="s">
        <v>457</v>
      </c>
      <c r="M109" s="8"/>
    </row>
    <row r="110" spans="1:14" ht="41.35" thickBot="1" x14ac:dyDescent="0.45">
      <c r="A110" s="8" t="s">
        <v>458</v>
      </c>
      <c r="B110" s="4" t="str">
        <f>StateSelfAssessment!A44</f>
        <v>1.3.5 States shall require the responsible agency for driver education to maintain data elements (e.g. driver license number) on students that can be linked to driver record data</v>
      </c>
      <c r="C110" s="5" t="str">
        <f>StateSelfAssessment!B44</f>
        <v>Yes</v>
      </c>
      <c r="D110" s="5" t="str">
        <f>StateSelfAssessment!C44</f>
        <v>Yes</v>
      </c>
      <c r="F110" s="8" t="s">
        <v>458</v>
      </c>
      <c r="G110" s="140" t="s">
        <v>459</v>
      </c>
      <c r="M110" s="8" t="s">
        <v>458</v>
      </c>
      <c r="N110" s="140" t="s">
        <v>459</v>
      </c>
    </row>
    <row r="111" spans="1:14" ht="27.7" thickBot="1" x14ac:dyDescent="0.45">
      <c r="B111" s="59"/>
      <c r="C111" s="60"/>
      <c r="D111" s="61"/>
      <c r="F111" s="8"/>
      <c r="G111" s="58" t="s">
        <v>460</v>
      </c>
      <c r="M111" s="8"/>
    </row>
    <row r="112" spans="1:14" ht="14" thickBot="1" x14ac:dyDescent="0.45">
      <c r="B112" s="59"/>
      <c r="C112" s="60"/>
      <c r="D112" s="61"/>
      <c r="F112" s="8"/>
      <c r="G112" s="58" t="s">
        <v>462</v>
      </c>
      <c r="M112" s="8"/>
    </row>
    <row r="113" spans="1:16" ht="55" thickBot="1" x14ac:dyDescent="0.45">
      <c r="B113" s="59"/>
      <c r="C113" s="60"/>
      <c r="D113" s="61"/>
      <c r="F113" s="8"/>
      <c r="G113" s="58" t="s">
        <v>465</v>
      </c>
      <c r="M113" s="8"/>
    </row>
    <row r="114" spans="1:16" ht="14" thickBot="1" x14ac:dyDescent="0.45">
      <c r="B114" s="59"/>
      <c r="C114" s="60"/>
      <c r="D114" s="61"/>
      <c r="F114" s="8"/>
      <c r="G114" s="58" t="s">
        <v>468</v>
      </c>
      <c r="M114" s="8"/>
    </row>
    <row r="115" spans="1:16" ht="14" thickBot="1" x14ac:dyDescent="0.45">
      <c r="A115" s="8">
        <v>1.4</v>
      </c>
      <c r="B115" s="356" t="str">
        <f>StateSelfAssessment!A45</f>
        <v>1.4 Communication Program</v>
      </c>
      <c r="C115" s="357"/>
      <c r="D115" s="358"/>
      <c r="F115" s="56">
        <v>1.4</v>
      </c>
      <c r="G115" s="140" t="s">
        <v>1513</v>
      </c>
      <c r="H115" s="139"/>
      <c r="I115" s="139"/>
      <c r="J115" s="139"/>
      <c r="K115" s="139"/>
      <c r="M115" s="56">
        <v>1.4</v>
      </c>
      <c r="N115" s="140" t="s">
        <v>1513</v>
      </c>
      <c r="O115" s="354"/>
      <c r="P115" s="355"/>
    </row>
    <row r="116" spans="1:16" ht="82.35" thickBot="1" x14ac:dyDescent="0.45">
      <c r="A116" s="8" t="s">
        <v>471</v>
      </c>
      <c r="B116" s="4" t="str">
        <f>StateSelfAssessment!A46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6" s="5" t="s">
        <v>15</v>
      </c>
      <c r="D116" s="5"/>
      <c r="F116" s="8" t="s">
        <v>471</v>
      </c>
      <c r="G116" s="140" t="s">
        <v>1514</v>
      </c>
      <c r="M116" s="8" t="s">
        <v>471</v>
      </c>
      <c r="N116" s="140" t="s">
        <v>1514</v>
      </c>
    </row>
    <row r="117" spans="1:16" ht="41.35" thickBot="1" x14ac:dyDescent="0.45">
      <c r="B117" s="4"/>
      <c r="C117" s="5"/>
      <c r="D117" s="5"/>
      <c r="F117" s="8"/>
      <c r="G117" s="58" t="s">
        <v>473</v>
      </c>
      <c r="M117" s="8"/>
    </row>
    <row r="118" spans="1:16" ht="27.7" thickBot="1" x14ac:dyDescent="0.45">
      <c r="B118" s="4"/>
      <c r="C118" s="5"/>
      <c r="D118" s="5"/>
      <c r="F118" s="8"/>
      <c r="G118" s="58" t="s">
        <v>474</v>
      </c>
      <c r="M118" s="8"/>
    </row>
    <row r="119" spans="1:16" ht="27.7" thickBot="1" x14ac:dyDescent="0.45">
      <c r="B119" s="4"/>
      <c r="C119" s="5"/>
      <c r="D119" s="5"/>
      <c r="F119" s="8"/>
      <c r="G119" s="112" t="s">
        <v>476</v>
      </c>
      <c r="M119" s="8"/>
    </row>
    <row r="120" spans="1:16" ht="27.7" thickBot="1" x14ac:dyDescent="0.45">
      <c r="B120" s="4"/>
      <c r="C120" s="5"/>
      <c r="D120" s="5"/>
      <c r="F120" s="8"/>
      <c r="G120" s="58" t="s">
        <v>480</v>
      </c>
      <c r="M120" s="8"/>
    </row>
    <row r="121" spans="1:16" ht="27.7" thickBot="1" x14ac:dyDescent="0.45">
      <c r="B121" s="4"/>
      <c r="C121" s="5"/>
      <c r="D121" s="5"/>
      <c r="F121" s="8"/>
      <c r="G121" s="58" t="s">
        <v>482</v>
      </c>
      <c r="M121" s="8"/>
    </row>
    <row r="122" spans="1:16" ht="14" thickBot="1" x14ac:dyDescent="0.45">
      <c r="B122" s="4"/>
      <c r="C122" s="5"/>
      <c r="D122" s="5"/>
      <c r="F122" s="8"/>
      <c r="G122" s="58" t="s">
        <v>486</v>
      </c>
      <c r="M122" s="8"/>
    </row>
    <row r="123" spans="1:16" ht="14" thickBot="1" x14ac:dyDescent="0.45">
      <c r="B123" s="4"/>
      <c r="C123" s="5"/>
      <c r="D123" s="5"/>
      <c r="F123" s="8"/>
      <c r="G123" s="58" t="s">
        <v>487</v>
      </c>
      <c r="M123" s="8"/>
    </row>
    <row r="124" spans="1:16" ht="41.35" thickBot="1" x14ac:dyDescent="0.45">
      <c r="A124" s="8" t="s">
        <v>488</v>
      </c>
      <c r="B124" s="2" t="str">
        <f>StateSelfAssessment!A47</f>
        <v>1.4.1 a. Informs the public and parents/guardians about State GDL laws including, but not limited to: the role of supervised driving, underage drinking, and zero tolerance laws</v>
      </c>
      <c r="C124" s="3" t="str">
        <f>StateSelfAssessment!B47</f>
        <v>Yes</v>
      </c>
      <c r="D124" s="3" t="str">
        <f>StateSelfAssessment!C47</f>
        <v>Yes</v>
      </c>
    </row>
    <row r="125" spans="1:16" ht="14" thickBot="1" x14ac:dyDescent="0.45">
      <c r="A125" s="8" t="s">
        <v>489</v>
      </c>
      <c r="B125" s="2" t="str">
        <f>StateSelfAssessment!A48</f>
        <v>1.4.1 b. Identifies the at-risk target population</v>
      </c>
      <c r="C125" s="3" t="str">
        <f>StateSelfAssessment!B48</f>
        <v>Yes</v>
      </c>
      <c r="D125" s="3" t="str">
        <f>StateSelfAssessment!C48</f>
        <v>Yes</v>
      </c>
    </row>
    <row r="126" spans="1:16" ht="27.7" thickBot="1" x14ac:dyDescent="0.45">
      <c r="A126" s="8" t="s">
        <v>490</v>
      </c>
      <c r="B126" s="2" t="str">
        <f>StateSelfAssessment!A49</f>
        <v>1.4.1 c. Provides materials that are culturally competent and reflect multicultural education principles</v>
      </c>
      <c r="C126" s="3" t="str">
        <f>StateSelfAssessment!B49</f>
        <v>No</v>
      </c>
      <c r="D126" s="3" t="str">
        <f>StateSelfAssessment!C49</f>
        <v>No</v>
      </c>
    </row>
    <row r="127" spans="1:16" ht="14" thickBot="1" x14ac:dyDescent="0.45">
      <c r="A127" s="8" t="s">
        <v>491</v>
      </c>
      <c r="B127" s="2" t="str">
        <f>StateSelfAssessment!A50</f>
        <v>1.4.1 d. Informs the public on the role of parental monitoring/involvement</v>
      </c>
      <c r="C127" s="3" t="str">
        <f>StateSelfAssessment!B50</f>
        <v>Yes</v>
      </c>
      <c r="D127" s="3" t="str">
        <f>StateSelfAssessment!C50</f>
        <v>Yes</v>
      </c>
    </row>
    <row r="128" spans="1:16" ht="27.7" thickBot="1" x14ac:dyDescent="0.45">
      <c r="A128" s="8" t="s">
        <v>492</v>
      </c>
      <c r="B128" s="2" t="str">
        <f>StateSelfAssessment!A51</f>
        <v>1.4.1 e. Informs the public about State guidelines and regulation of driver education</v>
      </c>
      <c r="C128" s="3" t="str">
        <f>StateSelfAssessment!B51</f>
        <v>Yes</v>
      </c>
      <c r="D128" s="3" t="str">
        <f>StateSelfAssessment!C51</f>
        <v>Yes</v>
      </c>
    </row>
    <row r="129" spans="1:18" ht="27.7" thickBot="1" x14ac:dyDescent="0.45">
      <c r="A129" s="8">
        <v>2</v>
      </c>
      <c r="B129" s="116" t="s">
        <v>893</v>
      </c>
      <c r="C129" s="1" t="s">
        <v>1484</v>
      </c>
      <c r="D129" s="1" t="s">
        <v>1485</v>
      </c>
      <c r="F129" s="8">
        <v>2</v>
      </c>
      <c r="G129" s="57" t="s">
        <v>893</v>
      </c>
      <c r="H129" s="122" t="s">
        <v>1821</v>
      </c>
      <c r="I129" s="123" t="s">
        <v>1822</v>
      </c>
      <c r="J129" s="124" t="s">
        <v>1823</v>
      </c>
      <c r="K129" s="124" t="s">
        <v>1824</v>
      </c>
      <c r="M129" s="8">
        <v>2</v>
      </c>
      <c r="N129" s="118" t="s">
        <v>893</v>
      </c>
      <c r="O129" s="122" t="s">
        <v>1821</v>
      </c>
      <c r="P129" s="123" t="s">
        <v>1826</v>
      </c>
      <c r="Q129" s="124" t="s">
        <v>1823</v>
      </c>
      <c r="R129" s="124" t="s">
        <v>1827</v>
      </c>
    </row>
    <row r="130" spans="1:18" ht="14" thickBot="1" x14ac:dyDescent="0.45">
      <c r="A130" s="8">
        <v>2.1</v>
      </c>
      <c r="B130" s="414" t="str">
        <f>StateSelfAssessment!A52</f>
        <v>2.1 Driver Education Curricula</v>
      </c>
      <c r="C130" s="415"/>
      <c r="D130" s="416"/>
      <c r="F130" s="8">
        <v>2.1</v>
      </c>
      <c r="G130" s="140" t="s">
        <v>1520</v>
      </c>
      <c r="H130" s="94"/>
      <c r="I130" s="94"/>
      <c r="J130" s="94"/>
      <c r="K130" s="95"/>
      <c r="M130" s="8">
        <v>2.1</v>
      </c>
      <c r="N130" s="393" t="s">
        <v>1520</v>
      </c>
      <c r="O130" s="394"/>
      <c r="P130" s="395"/>
    </row>
    <row r="131" spans="1:18" ht="55" thickBot="1" x14ac:dyDescent="0.45">
      <c r="A131" s="8" t="s">
        <v>1830</v>
      </c>
      <c r="B131" s="2" t="str">
        <f>StateSelfAssessment!A53</f>
        <v>2.1.1 States shall have driver education that meets or exceeds current nationally recognized content standards such as ADTSEA and DSAA – Attachments A and B. States retains authority in determining what curricula meet its State standards.</v>
      </c>
      <c r="C131" s="3" t="str">
        <f>StateSelfAssessment!B53</f>
        <v>Yes</v>
      </c>
      <c r="D131" s="3" t="str">
        <f>StateSelfAssessment!C53</f>
        <v>Yes</v>
      </c>
      <c r="F131" s="8" t="s">
        <v>1830</v>
      </c>
      <c r="G131" s="140" t="s">
        <v>1521</v>
      </c>
      <c r="M131" s="8" t="s">
        <v>1830</v>
      </c>
      <c r="N131" s="140" t="s">
        <v>1521</v>
      </c>
    </row>
    <row r="132" spans="1:18" ht="14" thickBot="1" x14ac:dyDescent="0.45">
      <c r="B132" s="63"/>
      <c r="C132" s="64"/>
      <c r="D132" s="65"/>
      <c r="F132" s="8"/>
      <c r="G132" s="58" t="s">
        <v>1831</v>
      </c>
      <c r="M132" s="8"/>
    </row>
    <row r="133" spans="1:18" ht="27.7" thickBot="1" x14ac:dyDescent="0.45">
      <c r="B133" s="63"/>
      <c r="C133" s="64"/>
      <c r="D133" s="65"/>
      <c r="F133" s="8"/>
      <c r="G133" s="58" t="s">
        <v>1832</v>
      </c>
      <c r="M133" s="8"/>
    </row>
    <row r="134" spans="1:18" ht="27.7" thickBot="1" x14ac:dyDescent="0.45">
      <c r="B134" s="63"/>
      <c r="C134" s="64"/>
      <c r="D134" s="65"/>
      <c r="F134" s="8"/>
      <c r="G134" s="58" t="s">
        <v>1833</v>
      </c>
      <c r="M134" s="8"/>
    </row>
    <row r="135" spans="1:18" ht="14" thickBot="1" x14ac:dyDescent="0.45">
      <c r="B135" s="402" t="s">
        <v>1522</v>
      </c>
      <c r="C135" s="403"/>
      <c r="D135" s="404"/>
    </row>
    <row r="136" spans="1:18" ht="14" thickBot="1" x14ac:dyDescent="0.45">
      <c r="B136" s="2" t="s">
        <v>1523</v>
      </c>
      <c r="C136" s="3" t="str">
        <f>StateSelfAssessment!B55</f>
        <v>No</v>
      </c>
      <c r="D136" s="3" t="str">
        <f>StateSelfAssessment!C55</f>
        <v>No</v>
      </c>
    </row>
    <row r="137" spans="1:18" ht="14" thickBot="1" x14ac:dyDescent="0.45">
      <c r="B137" s="4" t="s">
        <v>1524</v>
      </c>
      <c r="C137" s="3" t="str">
        <f>StateSelfAssessment!B56</f>
        <v>Yes</v>
      </c>
      <c r="D137" s="3" t="str">
        <f>StateSelfAssessment!C56</f>
        <v>Yes</v>
      </c>
    </row>
    <row r="138" spans="1:18" ht="27.7" thickBot="1" x14ac:dyDescent="0.45">
      <c r="A138" s="8" t="s">
        <v>1834</v>
      </c>
      <c r="B138" s="2" t="s">
        <v>1525</v>
      </c>
      <c r="C138" s="3" t="str">
        <f>StateSelfAssessment!B57</f>
        <v>Yes</v>
      </c>
      <c r="D138" s="3" t="str">
        <f>StateSelfAssessment!C57</f>
        <v>Yes</v>
      </c>
      <c r="F138" s="8" t="s">
        <v>1834</v>
      </c>
      <c r="G138" s="140" t="s">
        <v>1525</v>
      </c>
      <c r="M138" s="8" t="s">
        <v>1834</v>
      </c>
      <c r="N138" s="140" t="s">
        <v>1525</v>
      </c>
    </row>
    <row r="139" spans="1:18" ht="27.7" thickBot="1" x14ac:dyDescent="0.45">
      <c r="B139" s="2"/>
      <c r="C139" s="3"/>
      <c r="D139" s="3"/>
      <c r="F139" s="8"/>
      <c r="G139" s="58" t="s">
        <v>1835</v>
      </c>
      <c r="M139" s="8"/>
    </row>
    <row r="140" spans="1:18" ht="27.7" thickBot="1" x14ac:dyDescent="0.45">
      <c r="B140" s="2"/>
      <c r="C140" s="3"/>
      <c r="D140" s="3"/>
      <c r="F140" s="8"/>
      <c r="G140" s="58" t="s">
        <v>1836</v>
      </c>
      <c r="M140" s="8"/>
    </row>
    <row r="141" spans="1:18" ht="27.7" thickBot="1" x14ac:dyDescent="0.45">
      <c r="B141" s="2"/>
      <c r="C141" s="3"/>
      <c r="D141" s="3"/>
      <c r="F141" s="8"/>
      <c r="G141" s="58" t="s">
        <v>1837</v>
      </c>
      <c r="M141" s="8"/>
    </row>
    <row r="142" spans="1:18" ht="27.7" thickBot="1" x14ac:dyDescent="0.45">
      <c r="B142" s="2"/>
      <c r="C142" s="3"/>
      <c r="D142" s="3"/>
      <c r="F142" s="8"/>
      <c r="G142" s="58" t="s">
        <v>1838</v>
      </c>
      <c r="M142" s="8"/>
    </row>
    <row r="143" spans="1:18" ht="14" thickBot="1" x14ac:dyDescent="0.45">
      <c r="B143" s="2"/>
      <c r="C143" s="3"/>
      <c r="D143" s="3"/>
      <c r="F143" s="8"/>
      <c r="G143" s="58" t="s">
        <v>1839</v>
      </c>
      <c r="M143" s="8"/>
    </row>
    <row r="144" spans="1:18" ht="27.7" thickBot="1" x14ac:dyDescent="0.45">
      <c r="B144" s="2"/>
      <c r="C144" s="3"/>
      <c r="D144" s="3"/>
      <c r="F144" s="8"/>
      <c r="G144" s="58" t="s">
        <v>1840</v>
      </c>
      <c r="M144" s="8"/>
    </row>
    <row r="145" spans="1:14" ht="27.7" thickBot="1" x14ac:dyDescent="0.45">
      <c r="B145" s="2"/>
      <c r="C145" s="3"/>
      <c r="D145" s="3"/>
      <c r="F145" s="8"/>
      <c r="G145" s="58" t="s">
        <v>1841</v>
      </c>
      <c r="M145" s="8"/>
    </row>
    <row r="146" spans="1:14" ht="27.7" thickBot="1" x14ac:dyDescent="0.45">
      <c r="B146" s="2"/>
      <c r="C146" s="3"/>
      <c r="D146" s="3"/>
      <c r="F146" s="8"/>
      <c r="G146" s="58" t="s">
        <v>1842</v>
      </c>
      <c r="M146" s="8"/>
    </row>
    <row r="147" spans="1:14" ht="41.35" thickBot="1" x14ac:dyDescent="0.45">
      <c r="A147" s="8" t="s">
        <v>1843</v>
      </c>
      <c r="B147" s="4" t="str">
        <f>StateSelfAssessment!A58</f>
        <v>2.1.2 a. The curricula shall include written lesson plans for classroom, behind-the-wheel, observation time, simulation and driving ranges that include goals, objectives and outcomes for learning</v>
      </c>
      <c r="C147" s="5" t="str">
        <f>StateSelfAssessment!B58</f>
        <v>Yes</v>
      </c>
      <c r="D147" s="5" t="str">
        <f>StateSelfAssessment!C58</f>
        <v>Yes</v>
      </c>
      <c r="F147" s="8" t="s">
        <v>1843</v>
      </c>
      <c r="G147" s="114" t="s">
        <v>1844</v>
      </c>
      <c r="M147" s="8" t="s">
        <v>1843</v>
      </c>
    </row>
    <row r="148" spans="1:14" ht="41.35" thickBot="1" x14ac:dyDescent="0.45">
      <c r="B148" s="4"/>
      <c r="C148" s="5"/>
      <c r="D148" s="5"/>
      <c r="G148" s="58" t="s">
        <v>1845</v>
      </c>
    </row>
    <row r="149" spans="1:14" ht="55" thickBot="1" x14ac:dyDescent="0.45">
      <c r="A149" s="8" t="s">
        <v>1846</v>
      </c>
      <c r="B149" s="2" t="str">
        <f>StateSelfAssessment!A59</f>
        <v>2.1.2 b. The curricula shall use a variety of multimedia in various combinations to deliver the curriculum. These may include, but are not limited to, videos, written materials, activities, testing, animation, interactive media, or simulations</v>
      </c>
      <c r="C149" s="3" t="str">
        <f>StateSelfAssessment!B59</f>
        <v>Yes</v>
      </c>
      <c r="D149" s="3" t="str">
        <f>StateSelfAssessment!C59</f>
        <v>Yes</v>
      </c>
      <c r="F149" s="8" t="s">
        <v>1846</v>
      </c>
      <c r="G149" s="58" t="s">
        <v>1847</v>
      </c>
      <c r="M149" s="8" t="s">
        <v>1846</v>
      </c>
    </row>
    <row r="150" spans="1:14" ht="27.7" thickBot="1" x14ac:dyDescent="0.45">
      <c r="A150" s="8" t="s">
        <v>1848</v>
      </c>
      <c r="B150" s="2" t="str">
        <f>StateSelfAssessment!A60</f>
        <v>2.1.2 c. The curricula shall use active learning and incorporate higher-order/critical thinking skills</v>
      </c>
      <c r="C150" s="3" t="str">
        <f>StateSelfAssessment!B60</f>
        <v>Yes</v>
      </c>
      <c r="D150" s="3" t="str">
        <f>StateSelfAssessment!C60</f>
        <v>Yes</v>
      </c>
      <c r="F150" s="8" t="s">
        <v>1848</v>
      </c>
      <c r="G150" s="58" t="s">
        <v>1849</v>
      </c>
      <c r="M150" s="8" t="s">
        <v>1848</v>
      </c>
    </row>
    <row r="151" spans="1:14" ht="41.35" thickBot="1" x14ac:dyDescent="0.45">
      <c r="A151" s="8" t="s">
        <v>1850</v>
      </c>
      <c r="B151" s="2" t="str">
        <f>StateSelfAssessment!A61</f>
        <v>2.1.2 d. The curricula shall encourage learners to reflect upon what they have learned as a means to improve retention of concepts</v>
      </c>
      <c r="C151" s="3" t="str">
        <f>StateSelfAssessment!B61</f>
        <v>Yes</v>
      </c>
      <c r="D151" s="3" t="str">
        <f>StateSelfAssessment!C61</f>
        <v>Yes</v>
      </c>
      <c r="F151" s="8" t="s">
        <v>1850</v>
      </c>
      <c r="G151" s="58" t="s">
        <v>1851</v>
      </c>
      <c r="M151" s="8" t="s">
        <v>1850</v>
      </c>
    </row>
    <row r="152" spans="1:14" ht="27.7" thickBot="1" x14ac:dyDescent="0.45">
      <c r="A152" s="8" t="s">
        <v>1852</v>
      </c>
      <c r="B152" s="2" t="str">
        <f>StateSelfAssessment!A62</f>
        <v>2.1.2 e. The curricula shall be culturally competent/responsive and accommodate the multicultural educational needs of learners</v>
      </c>
      <c r="C152" s="3" t="str">
        <f>StateSelfAssessment!B62</f>
        <v>No</v>
      </c>
      <c r="D152" s="3" t="str">
        <f>StateSelfAssessment!C62</f>
        <v>No</v>
      </c>
      <c r="F152" s="8" t="s">
        <v>1852</v>
      </c>
      <c r="G152" s="58" t="s">
        <v>1853</v>
      </c>
      <c r="M152" s="8" t="s">
        <v>1852</v>
      </c>
    </row>
    <row r="153" spans="1:14" ht="41.35" thickBot="1" x14ac:dyDescent="0.45">
      <c r="A153" s="8" t="s">
        <v>1854</v>
      </c>
      <c r="B153" s="2" t="str">
        <f>StateSelfAssessment!A63</f>
        <v>2.1.3 States shall require core driver instructional hours that focus on the driving task and safe driving practices sufficient to meet the criteria established by the end-of-course examination</v>
      </c>
      <c r="C153" s="3" t="str">
        <f>StateSelfAssessment!B63</f>
        <v>Yes</v>
      </c>
      <c r="D153" s="3" t="str">
        <f>StateSelfAssessment!C63</f>
        <v>Yes</v>
      </c>
      <c r="F153" s="8" t="s">
        <v>1854</v>
      </c>
      <c r="G153" s="140" t="s">
        <v>1531</v>
      </c>
      <c r="M153" s="8" t="s">
        <v>1854</v>
      </c>
      <c r="N153" s="140" t="s">
        <v>1531</v>
      </c>
    </row>
    <row r="154" spans="1:14" ht="27.7" thickBot="1" x14ac:dyDescent="0.45">
      <c r="A154" s="8" t="s">
        <v>1855</v>
      </c>
      <c r="B154" s="2" t="str">
        <f>StateSelfAssessment!A64</f>
        <v>2.1.3 a. States shall require increased minimum instruction hours consisting of:</v>
      </c>
      <c r="C154" s="3"/>
      <c r="D154" s="3"/>
      <c r="F154" s="8" t="s">
        <v>1855</v>
      </c>
      <c r="G154" s="58" t="s">
        <v>1856</v>
      </c>
      <c r="M154" s="8" t="s">
        <v>1855</v>
      </c>
    </row>
    <row r="155" spans="1:14" ht="14" thickBot="1" x14ac:dyDescent="0.45">
      <c r="B155" s="2" t="str">
        <f>StateSelfAssessment!A65</f>
        <v>45 hours of classroom/ theory</v>
      </c>
      <c r="C155" s="3">
        <f>StateSelfAssessment!B65</f>
        <v>0</v>
      </c>
      <c r="D155" s="3">
        <f>StateSelfAssessment!C65</f>
        <v>0</v>
      </c>
    </row>
    <row r="156" spans="1:14" ht="14" thickBot="1" x14ac:dyDescent="0.45">
      <c r="B156" s="2" t="str">
        <f>StateSelfAssessment!A66</f>
        <v>10 hours of behind-the-wheel</v>
      </c>
      <c r="C156" s="3">
        <f>StateSelfAssessment!B66</f>
        <v>0</v>
      </c>
      <c r="D156" s="3">
        <f>StateSelfAssessment!C66</f>
        <v>0</v>
      </c>
    </row>
    <row r="157" spans="1:14" ht="32.200000000000003" customHeight="1" thickBot="1" x14ac:dyDescent="0.45">
      <c r="B157" s="2" t="str">
        <f>StateSelfAssessment!A67</f>
        <v>10 hours of additional flexible, verifiable instruction, consisting of any of the following, as defined in these standards:</v>
      </c>
      <c r="C157" s="3">
        <f>StateSelfAssessment!B67</f>
        <v>0</v>
      </c>
      <c r="D157" s="3">
        <f>StateSelfAssessment!C67</f>
        <v>0</v>
      </c>
    </row>
    <row r="158" spans="1:14" ht="14" thickBot="1" x14ac:dyDescent="0.45">
      <c r="B158" s="2" t="str">
        <f>StateSelfAssessment!A68</f>
        <v>Observation</v>
      </c>
      <c r="C158" s="3" t="str">
        <f>StateSelfAssessment!B68</f>
        <v>No</v>
      </c>
      <c r="D158" s="3" t="str">
        <f>StateSelfAssessment!C68</f>
        <v>No</v>
      </c>
    </row>
    <row r="159" spans="1:14" ht="14" thickBot="1" x14ac:dyDescent="0.45">
      <c r="B159" s="2" t="str">
        <f>StateSelfAssessment!A69</f>
        <v>Additional Behind-the-wheel</v>
      </c>
      <c r="C159" s="3" t="str">
        <f>StateSelfAssessment!B69</f>
        <v>No</v>
      </c>
      <c r="D159" s="3" t="str">
        <f>StateSelfAssessment!C69</f>
        <v>No</v>
      </c>
    </row>
    <row r="160" spans="1:14" ht="14" thickBot="1" x14ac:dyDescent="0.45">
      <c r="B160" s="2" t="str">
        <f>StateSelfAssessment!A70</f>
        <v>Range</v>
      </c>
      <c r="C160" s="3" t="str">
        <f>StateSelfAssessment!B70</f>
        <v>No</v>
      </c>
      <c r="D160" s="3" t="str">
        <f>StateSelfAssessment!C70</f>
        <v>No</v>
      </c>
    </row>
    <row r="161" spans="1:14" ht="14" thickBot="1" x14ac:dyDescent="0.45">
      <c r="B161" s="2" t="str">
        <f>StateSelfAssessment!A71</f>
        <v>Simulation</v>
      </c>
      <c r="C161" s="3" t="str">
        <f>StateSelfAssessment!B71</f>
        <v>No</v>
      </c>
      <c r="D161" s="3" t="str">
        <f>StateSelfAssessment!C71</f>
        <v>No</v>
      </c>
    </row>
    <row r="162" spans="1:14" ht="14" thickBot="1" x14ac:dyDescent="0.45">
      <c r="B162" s="2" t="str">
        <f>StateSelfAssessment!A72</f>
        <v>Additional Classroom (face-to-face or online)</v>
      </c>
      <c r="C162" s="3" t="str">
        <f>StateSelfAssessment!B72</f>
        <v>No</v>
      </c>
      <c r="D162" s="3" t="str">
        <f>StateSelfAssessment!C72</f>
        <v>No</v>
      </c>
    </row>
    <row r="163" spans="1:14" ht="14" thickBot="1" x14ac:dyDescent="0.45">
      <c r="B163" s="2" t="str">
        <f>StateSelfAssessment!A73</f>
        <v>Computer-based independent student learning</v>
      </c>
      <c r="C163" s="3" t="str">
        <f>StateSelfAssessment!B73</f>
        <v>No</v>
      </c>
      <c r="D163" s="3" t="str">
        <f>StateSelfAssessment!C73</f>
        <v>No</v>
      </c>
    </row>
    <row r="164" spans="1:14" ht="41.35" thickBot="1" x14ac:dyDescent="0.45">
      <c r="A164" s="8" t="s">
        <v>1857</v>
      </c>
      <c r="B164" s="2" t="str">
        <f>StateSelfAssessment!A74</f>
        <v>2.1.3 b. States shall require instructional hours to be delivered across multiple learning stages (e.g. Segment I and Segment II as defined in NHTSA’s GDL Model)</v>
      </c>
      <c r="C164" s="3" t="str">
        <f>StateSelfAssessment!B74</f>
        <v>No</v>
      </c>
      <c r="D164" s="3" t="str">
        <f>StateSelfAssessment!C74</f>
        <v>No</v>
      </c>
      <c r="F164" s="8" t="s">
        <v>1857</v>
      </c>
      <c r="G164" s="58" t="s">
        <v>1858</v>
      </c>
      <c r="M164" s="8" t="s">
        <v>1857</v>
      </c>
    </row>
    <row r="165" spans="1:14" ht="68.7" thickBot="1" x14ac:dyDescent="0.45">
      <c r="A165" s="8" t="s">
        <v>1859</v>
      </c>
      <c r="B165" s="2" t="str">
        <f>StateSelfAssessment!A75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C165" s="3" t="str">
        <f>StateSelfAssessment!B75</f>
        <v>Yes</v>
      </c>
      <c r="D165" s="3" t="str">
        <f>StateSelfAssessment!C75</f>
        <v>Yes</v>
      </c>
      <c r="F165" s="8" t="s">
        <v>1859</v>
      </c>
      <c r="G165" s="140" t="s">
        <v>1543</v>
      </c>
      <c r="M165" s="8" t="s">
        <v>1859</v>
      </c>
      <c r="N165" s="140" t="s">
        <v>1543</v>
      </c>
    </row>
    <row r="166" spans="1:14" ht="27.7" thickBot="1" x14ac:dyDescent="0.45">
      <c r="B166" s="2"/>
      <c r="C166" s="3"/>
      <c r="D166" s="3"/>
      <c r="F166" s="8"/>
      <c r="G166" s="58" t="s">
        <v>1860</v>
      </c>
      <c r="M166" s="8"/>
    </row>
    <row r="167" spans="1:14" ht="41.35" thickBot="1" x14ac:dyDescent="0.45">
      <c r="A167" s="8" t="s">
        <v>1861</v>
      </c>
      <c r="B167" s="2" t="str">
        <f>StateSelfAssessment!A76</f>
        <v>2.1.4 a. States should establish requirements for driver education which, requires full attendance and successful completion of classroom and behind-the-wheel</v>
      </c>
      <c r="C167" s="3" t="str">
        <f>StateSelfAssessment!B76</f>
        <v>Yes</v>
      </c>
      <c r="D167" s="3" t="str">
        <f>StateSelfAssessment!C76</f>
        <v>Yes</v>
      </c>
      <c r="F167" s="8" t="s">
        <v>1861</v>
      </c>
      <c r="G167" s="58" t="s">
        <v>1862</v>
      </c>
      <c r="M167" s="8" t="s">
        <v>1861</v>
      </c>
    </row>
    <row r="168" spans="1:14" ht="41.35" thickBot="1" x14ac:dyDescent="0.45">
      <c r="A168" s="8" t="s">
        <v>1863</v>
      </c>
      <c r="B168" s="2" t="str">
        <f>StateSelfAssessment!A77</f>
        <v>2.1.4 b. States should establish requirements for driver education which, ensures classroom instruction is spread out over a period of time (distributive learning) and is not completed in fewer than 30 days</v>
      </c>
      <c r="C168" s="3" t="str">
        <f>StateSelfAssessment!B77</f>
        <v>No</v>
      </c>
      <c r="D168" s="3" t="str">
        <f>StateSelfAssessment!C77</f>
        <v>No</v>
      </c>
      <c r="F168" s="8" t="s">
        <v>1863</v>
      </c>
      <c r="G168" s="58" t="s">
        <v>1864</v>
      </c>
      <c r="M168" s="8" t="s">
        <v>1863</v>
      </c>
    </row>
    <row r="169" spans="1:14" ht="14" thickBot="1" x14ac:dyDescent="0.45">
      <c r="B169" s="2"/>
      <c r="C169" s="3"/>
      <c r="D169" s="3"/>
      <c r="F169" s="8"/>
      <c r="G169" s="58" t="s">
        <v>1865</v>
      </c>
      <c r="M169" s="8"/>
    </row>
    <row r="170" spans="1:14" ht="41.35" thickBot="1" x14ac:dyDescent="0.45">
      <c r="A170" s="8" t="s">
        <v>1866</v>
      </c>
      <c r="B170" s="4" t="str">
        <f>StateSelfAssessment!A78</f>
        <v>2.1.4 c. States should establish requirements for driver education which, consists of classroom instruction periods that should not exceed 120 minutes per day</v>
      </c>
      <c r="C170" s="5" t="str">
        <f>StateSelfAssessment!B78</f>
        <v>No</v>
      </c>
      <c r="D170" s="5" t="str">
        <f>StateSelfAssessment!C78</f>
        <v>No</v>
      </c>
      <c r="F170" s="8" t="s">
        <v>1866</v>
      </c>
      <c r="G170" s="58" t="s">
        <v>1867</v>
      </c>
      <c r="M170" s="8" t="s">
        <v>1866</v>
      </c>
    </row>
    <row r="171" spans="1:14" ht="27.7" thickBot="1" x14ac:dyDescent="0.45">
      <c r="A171" s="8" t="s">
        <v>1868</v>
      </c>
      <c r="B171" s="4" t="str">
        <f>StateSelfAssessment!A79</f>
        <v>2.1.4 d. States should establish requirements for driver education which, consists of behind-the-wheel instruction that:</v>
      </c>
      <c r="C171" s="5">
        <f>StateSelfAssessment!B79</f>
        <v>0</v>
      </c>
      <c r="D171" s="5">
        <f>StateSelfAssessment!C79</f>
        <v>0</v>
      </c>
      <c r="F171" s="8" t="s">
        <v>1868</v>
      </c>
      <c r="M171" s="8" t="s">
        <v>1868</v>
      </c>
    </row>
    <row r="172" spans="1:14" ht="14" thickBot="1" x14ac:dyDescent="0.45">
      <c r="B172" s="4" t="str">
        <f>StateSelfAssessment!A80</f>
        <v>• Has no more than 3 students in the vehicle</v>
      </c>
      <c r="C172" s="5" t="str">
        <f>StateSelfAssessment!B80</f>
        <v>No</v>
      </c>
      <c r="D172" s="5" t="str">
        <f>StateSelfAssessment!C80</f>
        <v>No</v>
      </c>
      <c r="G172" s="58" t="s">
        <v>1869</v>
      </c>
    </row>
    <row r="173" spans="1:14" ht="14" thickBot="1" x14ac:dyDescent="0.45">
      <c r="B173" s="4" t="str">
        <f>StateSelfAssessment!A81</f>
        <v>• Ensures that each student drives no more than 90 minutes per day</v>
      </c>
      <c r="C173" s="5" t="str">
        <f>StateSelfAssessment!B81</f>
        <v>No</v>
      </c>
      <c r="D173" s="5" t="str">
        <f>StateSelfAssessment!C81</f>
        <v>No</v>
      </c>
      <c r="G173" s="58" t="s">
        <v>1870</v>
      </c>
    </row>
    <row r="174" spans="1:14" ht="27.7" thickBot="1" x14ac:dyDescent="0.45">
      <c r="B174" s="4" t="str">
        <f>StateSelfAssessment!A82</f>
        <v>• Is integrated with laboratory driving simulation and/or driving range instruction, if applicable</v>
      </c>
      <c r="C174" s="5" t="str">
        <f>StateSelfAssessment!B82</f>
        <v>No</v>
      </c>
      <c r="D174" s="5" t="str">
        <f>StateSelfAssessment!C82</f>
        <v>No</v>
      </c>
      <c r="G174" s="58" t="s">
        <v>1871</v>
      </c>
    </row>
    <row r="175" spans="1:14" ht="14" thickBot="1" x14ac:dyDescent="0.45">
      <c r="B175" s="4" t="str">
        <f>StateSelfAssessment!A83</f>
        <v>• May be in addition to classroom instruction provided per day</v>
      </c>
      <c r="C175" s="5" t="str">
        <f>StateSelfAssessment!B83</f>
        <v>Yes</v>
      </c>
      <c r="D175" s="5" t="str">
        <f>StateSelfAssessment!C83</f>
        <v>Yes</v>
      </c>
    </row>
    <row r="176" spans="1:14" ht="41.35" thickBot="1" x14ac:dyDescent="0.45">
      <c r="A176" s="8" t="s">
        <v>1872</v>
      </c>
      <c r="B176" s="4" t="str">
        <f>StateSelfAssessment!A84</f>
        <v>2.1.5 States shall require each student to receive or obtain an approved driver education textbook or educational materials of equal scope (hardcopy or electronic)</v>
      </c>
      <c r="C176" s="5" t="str">
        <f>StateSelfAssessment!B84</f>
        <v>Yes</v>
      </c>
      <c r="D176" s="5" t="str">
        <f>StateSelfAssessment!C84</f>
        <v>Yes</v>
      </c>
      <c r="F176" s="8" t="s">
        <v>1872</v>
      </c>
      <c r="G176" s="140" t="s">
        <v>1552</v>
      </c>
      <c r="M176" s="8" t="s">
        <v>1872</v>
      </c>
      <c r="N176" s="140" t="s">
        <v>1552</v>
      </c>
    </row>
    <row r="177" spans="1:14" ht="14" thickBot="1" x14ac:dyDescent="0.45">
      <c r="B177" s="4"/>
      <c r="C177" s="5"/>
      <c r="D177" s="5"/>
      <c r="F177" s="8"/>
      <c r="G177" s="58" t="s">
        <v>1873</v>
      </c>
      <c r="M177" s="8"/>
    </row>
    <row r="178" spans="1:14" ht="14" thickBot="1" x14ac:dyDescent="0.45">
      <c r="B178" s="4"/>
      <c r="C178" s="5"/>
      <c r="D178" s="5"/>
      <c r="F178" s="8"/>
      <c r="G178" s="58" t="s">
        <v>1874</v>
      </c>
      <c r="M178" s="8"/>
    </row>
    <row r="179" spans="1:14" ht="55" thickBot="1" x14ac:dyDescent="0.45">
      <c r="A179" s="8" t="s">
        <v>632</v>
      </c>
      <c r="B179" s="2" t="str">
        <f>StateSelfAssessment!A85</f>
        <v>2.1.6 States shall require successful completion of an approved end-of-course knowledge and skill assessment examination based on the stated goals and objectives to graduate from the driver education program</v>
      </c>
      <c r="C179" s="3" t="str">
        <f>StateSelfAssessment!B85</f>
        <v>Yes</v>
      </c>
      <c r="D179" s="3" t="str">
        <f>StateSelfAssessment!C85</f>
        <v>Yes</v>
      </c>
      <c r="F179" s="56" t="s">
        <v>632</v>
      </c>
      <c r="G179" s="140" t="s">
        <v>1875</v>
      </c>
      <c r="M179" s="56" t="s">
        <v>632</v>
      </c>
      <c r="N179" s="140" t="s">
        <v>1875</v>
      </c>
    </row>
    <row r="180" spans="1:14" ht="27.7" thickBot="1" x14ac:dyDescent="0.45">
      <c r="B180" s="2"/>
      <c r="C180" s="3"/>
      <c r="D180" s="3"/>
      <c r="G180" s="58" t="s">
        <v>1876</v>
      </c>
    </row>
    <row r="181" spans="1:14" ht="27.7" thickBot="1" x14ac:dyDescent="0.45">
      <c r="B181" s="2"/>
      <c r="C181" s="3"/>
      <c r="D181" s="3"/>
      <c r="G181" s="58" t="s">
        <v>1877</v>
      </c>
    </row>
    <row r="182" spans="1:14" ht="14" thickBot="1" x14ac:dyDescent="0.45">
      <c r="B182" s="2"/>
      <c r="C182" s="3"/>
      <c r="D182" s="3"/>
      <c r="G182" s="58" t="s">
        <v>1878</v>
      </c>
    </row>
    <row r="183" spans="1:14" ht="14" thickBot="1" x14ac:dyDescent="0.45">
      <c r="B183" s="2"/>
      <c r="C183" s="3"/>
      <c r="D183" s="3"/>
      <c r="G183" s="58" t="s">
        <v>1879</v>
      </c>
    </row>
    <row r="184" spans="1:14" ht="14" thickBot="1" x14ac:dyDescent="0.45">
      <c r="B184" s="2"/>
      <c r="C184" s="3"/>
      <c r="D184" s="3"/>
      <c r="G184" s="58" t="s">
        <v>1880</v>
      </c>
    </row>
    <row r="185" spans="1:14" ht="14" thickBot="1" x14ac:dyDescent="0.45">
      <c r="B185" s="2"/>
      <c r="C185" s="3"/>
      <c r="D185" s="3"/>
      <c r="G185" s="58" t="s">
        <v>1881</v>
      </c>
    </row>
    <row r="186" spans="1:14" ht="14" thickBot="1" x14ac:dyDescent="0.45">
      <c r="B186" s="2"/>
      <c r="C186" s="3"/>
      <c r="D186" s="3"/>
      <c r="G186" s="112" t="s">
        <v>1882</v>
      </c>
    </row>
    <row r="187" spans="1:14" ht="14" thickBot="1" x14ac:dyDescent="0.45">
      <c r="B187" s="2"/>
      <c r="C187" s="3"/>
      <c r="D187" s="3"/>
      <c r="G187" s="112" t="s">
        <v>1883</v>
      </c>
    </row>
    <row r="188" spans="1:14" ht="14" thickBot="1" x14ac:dyDescent="0.45">
      <c r="B188" s="2"/>
      <c r="C188" s="3"/>
      <c r="D188" s="3"/>
      <c r="G188" s="112" t="s">
        <v>1884</v>
      </c>
    </row>
    <row r="189" spans="1:14" ht="55" thickBot="1" x14ac:dyDescent="0.45">
      <c r="A189" s="8" t="s">
        <v>1885</v>
      </c>
      <c r="B189" s="4" t="str">
        <f>StateSelfAssessment!A86</f>
        <v>2.1.7 States shall require a course provider to conduct valid post-course evaluations of driver education programs to be completed by the students and/or parent for the purpose of improving the effectiveness of the program</v>
      </c>
      <c r="C189" s="5" t="str">
        <f>StateSelfAssessment!B86</f>
        <v>No</v>
      </c>
      <c r="D189" s="5" t="str">
        <f>StateSelfAssessment!C86</f>
        <v>No</v>
      </c>
      <c r="F189" s="8" t="s">
        <v>1885</v>
      </c>
      <c r="G189" s="140" t="s">
        <v>1554</v>
      </c>
      <c r="M189" s="8" t="s">
        <v>1885</v>
      </c>
      <c r="N189" s="140" t="s">
        <v>1554</v>
      </c>
    </row>
    <row r="190" spans="1:14" ht="27.7" thickBot="1" x14ac:dyDescent="0.45">
      <c r="B190" s="59"/>
      <c r="C190" s="60"/>
      <c r="D190" s="61"/>
      <c r="F190" s="8"/>
      <c r="G190" s="58" t="s">
        <v>1886</v>
      </c>
      <c r="M190" s="8"/>
    </row>
    <row r="191" spans="1:14" ht="14" thickBot="1" x14ac:dyDescent="0.45">
      <c r="B191" s="59"/>
      <c r="C191" s="60"/>
      <c r="D191" s="61"/>
      <c r="F191" s="8"/>
      <c r="G191" s="58" t="s">
        <v>1887</v>
      </c>
      <c r="M191" s="8"/>
    </row>
    <row r="192" spans="1:14" ht="14" thickBot="1" x14ac:dyDescent="0.45">
      <c r="B192" s="59"/>
      <c r="C192" s="60"/>
      <c r="D192" s="61"/>
      <c r="F192" s="8"/>
      <c r="G192" s="58" t="s">
        <v>1888</v>
      </c>
      <c r="M192" s="8"/>
    </row>
    <row r="193" spans="1:16" ht="14" thickBot="1" x14ac:dyDescent="0.45">
      <c r="B193" s="59"/>
      <c r="C193" s="60"/>
      <c r="D193" s="61"/>
      <c r="F193" s="8"/>
      <c r="G193" s="58" t="s">
        <v>1889</v>
      </c>
      <c r="M193" s="8"/>
    </row>
    <row r="194" spans="1:16" ht="14" thickBot="1" x14ac:dyDescent="0.45">
      <c r="A194" s="8">
        <v>2.2000000000000002</v>
      </c>
      <c r="B194" s="414" t="s">
        <v>900</v>
      </c>
      <c r="C194" s="415"/>
      <c r="D194" s="416"/>
      <c r="F194" s="8">
        <v>2.2000000000000002</v>
      </c>
      <c r="G194" s="115" t="s">
        <v>900</v>
      </c>
      <c r="H194" s="144"/>
      <c r="I194" s="144"/>
      <c r="J194" s="144"/>
      <c r="K194" s="144"/>
      <c r="M194" s="8">
        <v>2.2000000000000002</v>
      </c>
      <c r="N194" s="147" t="s">
        <v>900</v>
      </c>
      <c r="O194" s="359"/>
      <c r="P194" s="360"/>
    </row>
    <row r="195" spans="1:16" ht="55" thickBot="1" x14ac:dyDescent="0.45">
      <c r="A195" s="8" t="s">
        <v>1890</v>
      </c>
      <c r="B195" s="4" t="str">
        <f>StateSelfAssessment!A88</f>
        <v>2.2.1 States shall ensure that providers and instructors deliver timely and ongoing feedback to students on their progress made in classroom, behind-the-wheel, and any other laboratory phases including remedial instruction during the driver education course.</v>
      </c>
      <c r="C195" s="5" t="str">
        <f>StateSelfAssessment!B88</f>
        <v>Yes</v>
      </c>
      <c r="D195" s="5" t="str">
        <f>StateSelfAssessment!C88</f>
        <v>Yes</v>
      </c>
      <c r="F195" s="8" t="s">
        <v>1890</v>
      </c>
      <c r="G195" s="113" t="s">
        <v>1556</v>
      </c>
      <c r="M195" s="8" t="s">
        <v>1890</v>
      </c>
      <c r="N195" s="140" t="s">
        <v>1556</v>
      </c>
    </row>
    <row r="196" spans="1:16" ht="27.7" thickBot="1" x14ac:dyDescent="0.45">
      <c r="B196" s="4"/>
      <c r="C196" s="5"/>
      <c r="D196" s="5"/>
      <c r="F196" s="8"/>
      <c r="G196" s="58" t="s">
        <v>1891</v>
      </c>
      <c r="M196" s="8"/>
    </row>
    <row r="197" spans="1:16" ht="41.35" thickBot="1" x14ac:dyDescent="0.45">
      <c r="A197" s="8" t="s">
        <v>1892</v>
      </c>
      <c r="B197" s="4" t="str">
        <f>StateSelfAssessment!A89</f>
        <v>2.2.1 a. The evaluation and assessment of each student shall be consistent with the concepts, lessons, and course objectives. The methods for evaluation are clearly stated in the course</v>
      </c>
      <c r="C197" s="5" t="str">
        <f>StateSelfAssessment!B89</f>
        <v>Yes</v>
      </c>
      <c r="D197" s="5" t="str">
        <f>StateSelfAssessment!C89</f>
        <v>Yes</v>
      </c>
      <c r="F197" s="8" t="s">
        <v>1892</v>
      </c>
      <c r="G197" s="58" t="s">
        <v>1893</v>
      </c>
      <c r="M197" s="8" t="s">
        <v>1892</v>
      </c>
    </row>
    <row r="198" spans="1:16" ht="27.7" thickBot="1" x14ac:dyDescent="0.45">
      <c r="B198" s="2"/>
      <c r="C198" s="3"/>
      <c r="D198" s="3"/>
      <c r="F198" s="8"/>
      <c r="G198" s="58" t="s">
        <v>1894</v>
      </c>
      <c r="M198" s="8"/>
    </row>
    <row r="199" spans="1:16" ht="41.35" thickBot="1" x14ac:dyDescent="0.45">
      <c r="A199" s="8" t="s">
        <v>1895</v>
      </c>
      <c r="B199" s="4" t="str">
        <f>StateSelfAssessment!A90</f>
        <v>2.2.1 b. The evaluation and assessment of each student shall be conducted on an ongoing and varied basis following the teaching of major concepts and at the end of the unit or driving session</v>
      </c>
      <c r="C199" s="5" t="str">
        <f>StateSelfAssessment!B90</f>
        <v>Yes</v>
      </c>
      <c r="D199" s="5" t="str">
        <f>StateSelfAssessment!C90</f>
        <v>Yes</v>
      </c>
      <c r="F199" s="8" t="s">
        <v>1895</v>
      </c>
      <c r="G199" s="58" t="s">
        <v>1896</v>
      </c>
      <c r="M199" s="8" t="s">
        <v>1895</v>
      </c>
    </row>
    <row r="200" spans="1:16" ht="27.7" thickBot="1" x14ac:dyDescent="0.45">
      <c r="B200" s="4"/>
      <c r="C200" s="5"/>
      <c r="D200" s="5"/>
      <c r="F200" s="8"/>
      <c r="G200" s="58" t="s">
        <v>1897</v>
      </c>
      <c r="M200" s="8"/>
    </row>
    <row r="201" spans="1:16" ht="27.7" thickBot="1" x14ac:dyDescent="0.45">
      <c r="A201" s="8" t="s">
        <v>1898</v>
      </c>
      <c r="B201" s="4" t="str">
        <f>StateSelfAssessment!A91</f>
        <v>2.2.1 c. The evaluation and assessment of each student shall be constructive, informative, and frequently provided</v>
      </c>
      <c r="C201" s="5" t="str">
        <f>StateSelfAssessment!B91</f>
        <v>Yes</v>
      </c>
      <c r="D201" s="5" t="str">
        <f>StateSelfAssessment!C91</f>
        <v>Yes</v>
      </c>
      <c r="F201" s="8" t="s">
        <v>1898</v>
      </c>
      <c r="G201" s="58" t="s">
        <v>1899</v>
      </c>
      <c r="M201" s="8" t="s">
        <v>1898</v>
      </c>
    </row>
    <row r="202" spans="1:16" ht="41.35" thickBot="1" x14ac:dyDescent="0.45">
      <c r="A202" s="8" t="s">
        <v>1900</v>
      </c>
      <c r="B202" s="4" t="str">
        <f>StateSelfAssessment!A92</f>
        <v>2.2.1 d. The evaluation and assessment of each student shall be graded and tracked by the program and/or the instructor</v>
      </c>
      <c r="C202" s="5" t="str">
        <f>StateSelfAssessment!B92</f>
        <v>Yes</v>
      </c>
      <c r="D202" s="5" t="str">
        <f>StateSelfAssessment!C92</f>
        <v>Yes</v>
      </c>
      <c r="F202" s="8" t="s">
        <v>1900</v>
      </c>
      <c r="G202" s="58" t="s">
        <v>1901</v>
      </c>
      <c r="M202" s="8" t="s">
        <v>1900</v>
      </c>
    </row>
    <row r="203" spans="1:16" ht="14" thickBot="1" x14ac:dyDescent="0.45">
      <c r="B203" s="4"/>
      <c r="C203" s="5"/>
      <c r="D203" s="5"/>
      <c r="G203" s="58" t="s">
        <v>1902</v>
      </c>
    </row>
    <row r="204" spans="1:16" ht="14" thickBot="1" x14ac:dyDescent="0.45">
      <c r="B204" s="4"/>
      <c r="C204" s="5"/>
      <c r="D204" s="5"/>
      <c r="G204" s="58" t="s">
        <v>1903</v>
      </c>
    </row>
    <row r="205" spans="1:16" ht="27.7" thickBot="1" x14ac:dyDescent="0.45">
      <c r="A205" s="8" t="s">
        <v>1904</v>
      </c>
      <c r="B205" s="2" t="str">
        <f>StateSelfAssessment!A93</f>
        <v>2.2.2 States shall require on-going classroom, and behind-the-wheel evaluations, at a minimum,through</v>
      </c>
      <c r="C205" s="3">
        <f>StateSelfAssessment!B93</f>
        <v>0</v>
      </c>
      <c r="D205" s="3">
        <f>StateSelfAssessment!C93</f>
        <v>0</v>
      </c>
      <c r="F205" s="8" t="s">
        <v>1904</v>
      </c>
      <c r="G205" s="111" t="s">
        <v>1561</v>
      </c>
      <c r="M205" s="8" t="s">
        <v>1904</v>
      </c>
      <c r="N205" s="140" t="s">
        <v>1561</v>
      </c>
    </row>
    <row r="206" spans="1:16" ht="14" thickBot="1" x14ac:dyDescent="0.45">
      <c r="B206" s="2"/>
      <c r="C206" s="3"/>
      <c r="D206" s="3"/>
      <c r="F206" s="8"/>
      <c r="G206" s="58" t="s">
        <v>1905</v>
      </c>
      <c r="M206" s="8"/>
    </row>
    <row r="207" spans="1:16" ht="14" thickBot="1" x14ac:dyDescent="0.45">
      <c r="B207" s="2"/>
      <c r="C207" s="3"/>
      <c r="D207" s="3"/>
      <c r="G207" s="58" t="s">
        <v>1906</v>
      </c>
    </row>
    <row r="208" spans="1:16" ht="14" thickBot="1" x14ac:dyDescent="0.45">
      <c r="A208" s="8" t="s">
        <v>1907</v>
      </c>
      <c r="B208" s="4" t="str">
        <f>StateSelfAssessment!A94</f>
        <v>2.2.2 a. Evaluation of homework assignments</v>
      </c>
      <c r="C208" s="5" t="str">
        <f>StateSelfAssessment!B94</f>
        <v>No</v>
      </c>
      <c r="D208" s="5" t="str">
        <f>StateSelfAssessment!C94</f>
        <v>No</v>
      </c>
    </row>
    <row r="209" spans="1:16" ht="14" thickBot="1" x14ac:dyDescent="0.45">
      <c r="A209" s="8" t="s">
        <v>1908</v>
      </c>
      <c r="B209" s="4" t="str">
        <f>StateSelfAssessment!A95</f>
        <v>2.2.2 b. Worksheets</v>
      </c>
      <c r="C209" s="5" t="str">
        <f>StateSelfAssessment!B95</f>
        <v>No</v>
      </c>
      <c r="D209" s="5" t="str">
        <f>StateSelfAssessment!C95</f>
        <v>No</v>
      </c>
    </row>
    <row r="210" spans="1:16" ht="14" thickBot="1" x14ac:dyDescent="0.45">
      <c r="A210" s="8" t="s">
        <v>1909</v>
      </c>
      <c r="B210" s="4" t="str">
        <f>StateSelfAssessment!A96</f>
        <v>2.2.2 c. Reports</v>
      </c>
      <c r="C210" s="5" t="str">
        <f>StateSelfAssessment!B96</f>
        <v>No</v>
      </c>
      <c r="D210" s="5" t="str">
        <f>StateSelfAssessment!C96</f>
        <v>No</v>
      </c>
    </row>
    <row r="211" spans="1:16" ht="14" thickBot="1" x14ac:dyDescent="0.45">
      <c r="A211" s="8" t="s">
        <v>1910</v>
      </c>
      <c r="B211" s="4" t="str">
        <f>StateSelfAssessment!A97</f>
        <v>2.2.2 d. Verbal feedback</v>
      </c>
      <c r="C211" s="5" t="str">
        <f>StateSelfAssessment!B97</f>
        <v>No</v>
      </c>
      <c r="D211" s="5" t="str">
        <f>StateSelfAssessment!C97</f>
        <v>No</v>
      </c>
    </row>
    <row r="212" spans="1:16" ht="14" thickBot="1" x14ac:dyDescent="0.45">
      <c r="A212" s="8" t="s">
        <v>1911</v>
      </c>
      <c r="B212" s="4" t="str">
        <f>StateSelfAssessment!A98</f>
        <v>2.2.2 e. Role-playing activities or demonstrations</v>
      </c>
      <c r="C212" s="5" t="str">
        <f>StateSelfAssessment!B98</f>
        <v>No</v>
      </c>
      <c r="D212" s="5" t="str">
        <f>StateSelfAssessment!C98</f>
        <v>No</v>
      </c>
    </row>
    <row r="213" spans="1:16" ht="14" thickBot="1" x14ac:dyDescent="0.45">
      <c r="A213" s="8" t="s">
        <v>1912</v>
      </c>
      <c r="B213" s="4" t="str">
        <f>StateSelfAssessment!A99</f>
        <v>2.2.2 f. End-of-unit tests</v>
      </c>
      <c r="C213" s="5" t="str">
        <f>StateSelfAssessment!B99</f>
        <v>Yes</v>
      </c>
      <c r="D213" s="5" t="str">
        <f>StateSelfAssessment!C99</f>
        <v>Yes</v>
      </c>
    </row>
    <row r="214" spans="1:16" ht="14" thickBot="1" x14ac:dyDescent="0.45">
      <c r="A214" s="8">
        <v>2.2999999999999998</v>
      </c>
      <c r="B214" s="414" t="s">
        <v>901</v>
      </c>
      <c r="C214" s="415"/>
      <c r="D214" s="416"/>
      <c r="F214" s="8">
        <v>2.2999999999999998</v>
      </c>
      <c r="G214" s="115" t="s">
        <v>901</v>
      </c>
      <c r="H214" s="359"/>
      <c r="I214" s="359"/>
      <c r="J214" s="359"/>
      <c r="K214" s="360"/>
      <c r="M214" s="8">
        <v>2.2999999999999998</v>
      </c>
      <c r="N214" s="147" t="s">
        <v>901</v>
      </c>
      <c r="O214" s="359"/>
      <c r="P214" s="360"/>
    </row>
    <row r="215" spans="1:16" ht="41.35" thickBot="1" x14ac:dyDescent="0.45">
      <c r="A215" s="8" t="s">
        <v>1913</v>
      </c>
      <c r="B215" s="2" t="str">
        <f>StateSelfAssessment!A101</f>
        <v>2.3.1 States shall limit the number of students per class based on State student/teacher ratios for the classroom phase of driver education</v>
      </c>
      <c r="C215" s="3" t="str">
        <f>StateSelfAssessment!B101</f>
        <v>Yes</v>
      </c>
      <c r="D215" s="3" t="str">
        <f>StateSelfAssessment!C101</f>
        <v>Yes</v>
      </c>
      <c r="F215" s="8" t="s">
        <v>1913</v>
      </c>
      <c r="G215" s="111" t="s">
        <v>697</v>
      </c>
      <c r="M215" s="8" t="s">
        <v>1913</v>
      </c>
      <c r="N215" s="140" t="s">
        <v>697</v>
      </c>
    </row>
    <row r="216" spans="1:16" ht="27.7" thickBot="1" x14ac:dyDescent="0.45">
      <c r="B216" s="2"/>
      <c r="C216" s="3"/>
      <c r="D216" s="3"/>
      <c r="F216" s="8"/>
      <c r="G216" s="58" t="s">
        <v>1914</v>
      </c>
      <c r="M216" s="8"/>
    </row>
    <row r="217" spans="1:16" ht="14" thickBot="1" x14ac:dyDescent="0.45">
      <c r="B217" s="2"/>
      <c r="C217" s="3"/>
      <c r="D217" s="3"/>
      <c r="F217" s="8"/>
      <c r="G217" s="58" t="s">
        <v>1915</v>
      </c>
      <c r="M217" s="8"/>
    </row>
    <row r="218" spans="1:16" ht="27.7" thickBot="1" x14ac:dyDescent="0.45">
      <c r="A218" s="8" t="s">
        <v>1916</v>
      </c>
      <c r="B218" s="4" t="str">
        <f>StateSelfAssessment!A102</f>
        <v>2.3.2 States shall require providers to make available seating and writing space for each student</v>
      </c>
      <c r="C218" s="5" t="str">
        <f>StateSelfAssessment!B102</f>
        <v>Yes</v>
      </c>
      <c r="D218" s="5" t="str">
        <f>StateSelfAssessment!C102</f>
        <v>Yes</v>
      </c>
      <c r="F218" s="8" t="s">
        <v>1916</v>
      </c>
      <c r="G218" s="113" t="s">
        <v>902</v>
      </c>
      <c r="M218" s="8" t="s">
        <v>1916</v>
      </c>
      <c r="N218" s="140" t="s">
        <v>902</v>
      </c>
    </row>
    <row r="219" spans="1:16" ht="14" thickBot="1" x14ac:dyDescent="0.45">
      <c r="B219" s="4"/>
      <c r="C219" s="5"/>
      <c r="D219" s="5"/>
      <c r="F219" s="8"/>
      <c r="G219" s="58" t="s">
        <v>1917</v>
      </c>
      <c r="M219" s="8"/>
    </row>
    <row r="220" spans="1:16" ht="14" thickBot="1" x14ac:dyDescent="0.45">
      <c r="B220" s="4"/>
      <c r="C220" s="5"/>
      <c r="D220" s="5"/>
      <c r="F220" s="8"/>
      <c r="G220" s="58" t="s">
        <v>1918</v>
      </c>
      <c r="M220" s="8"/>
    </row>
    <row r="221" spans="1:16" ht="27.7" thickBot="1" x14ac:dyDescent="0.45">
      <c r="A221" s="8" t="s">
        <v>1919</v>
      </c>
      <c r="B221" s="2" t="str">
        <f>StateSelfAssessment!A103</f>
        <v>2.3.3 States shall stipulate that an instructor can only teach one classroom at a time</v>
      </c>
      <c r="C221" s="3" t="str">
        <f>StateSelfAssessment!B103</f>
        <v>Yes</v>
      </c>
      <c r="D221" s="3" t="str">
        <f>StateSelfAssessment!C103</f>
        <v>Yes</v>
      </c>
      <c r="F221" s="8" t="s">
        <v>1919</v>
      </c>
      <c r="G221" s="111" t="s">
        <v>903</v>
      </c>
      <c r="M221" s="8" t="s">
        <v>1919</v>
      </c>
      <c r="N221" s="140" t="s">
        <v>903</v>
      </c>
    </row>
    <row r="222" spans="1:16" ht="14" thickBot="1" x14ac:dyDescent="0.45">
      <c r="B222" s="2"/>
      <c r="C222" s="3"/>
      <c r="D222" s="3"/>
      <c r="F222" s="8"/>
      <c r="G222" s="58" t="s">
        <v>1920</v>
      </c>
      <c r="M222" s="8"/>
    </row>
    <row r="223" spans="1:16" ht="27.7" thickBot="1" x14ac:dyDescent="0.45">
      <c r="B223" s="2"/>
      <c r="C223" s="3"/>
      <c r="D223" s="3"/>
      <c r="G223" s="58" t="s">
        <v>1921</v>
      </c>
    </row>
    <row r="224" spans="1:16" ht="41.35" thickBot="1" x14ac:dyDescent="0.45">
      <c r="A224" s="8" t="s">
        <v>1922</v>
      </c>
      <c r="B224" s="4" t="str">
        <f>StateSelfAssessment!A104</f>
        <v>2.3.4 States shall require training vehicles for driver education behind-the-wheel and driving range instruction that meets State standards for the safety of students and instructors</v>
      </c>
      <c r="C224" s="5" t="str">
        <f>StateSelfAssessment!B104</f>
        <v>Yes</v>
      </c>
      <c r="D224" s="5" t="str">
        <f>StateSelfAssessment!C104</f>
        <v>Yes</v>
      </c>
      <c r="F224" s="8" t="s">
        <v>1922</v>
      </c>
      <c r="G224" s="111" t="s">
        <v>1570</v>
      </c>
      <c r="M224" s="8" t="s">
        <v>1922</v>
      </c>
      <c r="N224" s="140" t="s">
        <v>1570</v>
      </c>
    </row>
    <row r="225" spans="1:13" ht="14" thickBot="1" x14ac:dyDescent="0.45">
      <c r="B225" s="4"/>
      <c r="C225" s="5"/>
      <c r="D225" s="5"/>
      <c r="F225" s="8"/>
      <c r="G225" s="58" t="s">
        <v>1923</v>
      </c>
      <c r="M225" s="8"/>
    </row>
    <row r="226" spans="1:13" ht="14" thickBot="1" x14ac:dyDescent="0.45">
      <c r="B226" s="4"/>
      <c r="C226" s="5"/>
      <c r="D226" s="5"/>
      <c r="F226" s="8"/>
      <c r="G226" s="58" t="s">
        <v>1924</v>
      </c>
      <c r="M226" s="8"/>
    </row>
    <row r="227" spans="1:13" ht="27.7" thickBot="1" x14ac:dyDescent="0.45">
      <c r="A227" s="8" t="s">
        <v>1925</v>
      </c>
      <c r="B227" s="2" t="str">
        <f>StateSelfAssessment!A105</f>
        <v>2.3.4 a. Shall be in safe mechanical condition and equipped with:</v>
      </c>
      <c r="C227" s="3"/>
      <c r="D227" s="3"/>
      <c r="F227" s="8" t="s">
        <v>1925</v>
      </c>
      <c r="G227" s="58" t="s">
        <v>1926</v>
      </c>
      <c r="M227" s="8" t="s">
        <v>1925</v>
      </c>
    </row>
    <row r="228" spans="1:13" ht="14" thickBot="1" x14ac:dyDescent="0.45">
      <c r="B228" s="2" t="str">
        <f>StateSelfAssessment!A106</f>
        <v>• Dual-control brakes</v>
      </c>
      <c r="C228" s="3" t="str">
        <f>StateSelfAssessment!B106</f>
        <v>Yes</v>
      </c>
      <c r="D228" s="3" t="str">
        <f>StateSelfAssessment!C106</f>
        <v>Yes</v>
      </c>
    </row>
    <row r="229" spans="1:13" ht="14" thickBot="1" x14ac:dyDescent="0.45">
      <c r="B229" s="2" t="str">
        <f>StateSelfAssessment!A107</f>
        <v>• Instructor eye-check and rear-view mirrors</v>
      </c>
      <c r="C229" s="3" t="str">
        <f>StateSelfAssessment!B107</f>
        <v>Yes</v>
      </c>
      <c r="D229" s="3" t="str">
        <f>StateSelfAssessment!C107</f>
        <v>Yes</v>
      </c>
    </row>
    <row r="230" spans="1:13" ht="41.35" thickBot="1" x14ac:dyDescent="0.45">
      <c r="B230" s="2" t="str">
        <f>StateSelfAssessment!A108</f>
        <v>• Signage visible from all sides of the vehicle, to provide a means for other roadway users to understand that instruction is taking place and provides a possible warning of unexpected maneuvers by the driver</v>
      </c>
      <c r="C230" s="3" t="str">
        <f>StateSelfAssessment!B108</f>
        <v>Yes</v>
      </c>
      <c r="D230" s="3" t="str">
        <f>StateSelfAssessment!C108</f>
        <v>Yes</v>
      </c>
    </row>
    <row r="231" spans="1:13" ht="41.35" thickBot="1" x14ac:dyDescent="0.45">
      <c r="B231" s="2" t="str">
        <f>StateSelfAssessment!A109</f>
        <v>• Meets all Federal Motor Vehicle Safety Standards (FMVSS) applicable to the vehicles used; and in accordance with the requirements of the State</v>
      </c>
      <c r="C231" s="3" t="str">
        <f>StateSelfAssessment!B109</f>
        <v>Yes</v>
      </c>
      <c r="D231" s="3" t="str">
        <f>StateSelfAssessment!C109</f>
        <v>Yes</v>
      </c>
    </row>
    <row r="232" spans="1:13" ht="55" thickBot="1" x14ac:dyDescent="0.45">
      <c r="A232" s="8" t="s">
        <v>1927</v>
      </c>
      <c r="B232" s="2" t="str">
        <f>StateSelfAssessment!A110</f>
        <v>2.3.4 b. Shall not allow the driver education vehicle to be operated by a student without instructor supervision</v>
      </c>
      <c r="C232" s="3" t="str">
        <f>StateSelfAssessment!B110</f>
        <v>Yes</v>
      </c>
      <c r="D232" s="3" t="str">
        <f>StateSelfAssessment!C110</f>
        <v>Yes</v>
      </c>
      <c r="F232" s="8" t="s">
        <v>1927</v>
      </c>
      <c r="G232" s="58" t="s">
        <v>1928</v>
      </c>
      <c r="M232" s="8" t="s">
        <v>1927</v>
      </c>
    </row>
    <row r="233" spans="1:13" ht="41.35" thickBot="1" x14ac:dyDescent="0.45">
      <c r="A233" s="8" t="s">
        <v>1929</v>
      </c>
      <c r="B233" s="2" t="str">
        <f>StateSelfAssessment!A111</f>
        <v>2.3.4 c. Should be inspected at least annually by a state-approved inspection facility or qualified mechanic and meet all other State vehicle requirements</v>
      </c>
      <c r="C233" s="3" t="str">
        <f>StateSelfAssessment!B111</f>
        <v>Yes</v>
      </c>
      <c r="D233" s="3" t="str">
        <f>StateSelfAssessment!C111</f>
        <v>Yes</v>
      </c>
      <c r="F233" s="8" t="s">
        <v>1929</v>
      </c>
      <c r="G233" s="58" t="s">
        <v>1930</v>
      </c>
      <c r="M233" s="8" t="s">
        <v>1929</v>
      </c>
    </row>
    <row r="234" spans="1:13" ht="14" thickBot="1" x14ac:dyDescent="0.45">
      <c r="B234" s="2"/>
      <c r="C234" s="3"/>
      <c r="D234" s="3"/>
      <c r="F234" s="8"/>
      <c r="G234" s="58" t="s">
        <v>1931</v>
      </c>
      <c r="M234" s="8"/>
    </row>
    <row r="235" spans="1:13" ht="27.7" thickBot="1" x14ac:dyDescent="0.45">
      <c r="A235" s="8" t="s">
        <v>1932</v>
      </c>
      <c r="B235" s="4" t="str">
        <f>StateSelfAssessment!A112</f>
        <v>2.3.4 d. Should require all providers to keep a log on each training vehicle, covering issues such as safety and maintenance</v>
      </c>
      <c r="C235" s="5" t="str">
        <f>StateSelfAssessment!B112</f>
        <v>No</v>
      </c>
      <c r="D235" s="5" t="str">
        <f>StateSelfAssessment!C112</f>
        <v>No</v>
      </c>
      <c r="F235" s="8" t="s">
        <v>1932</v>
      </c>
      <c r="G235" s="58" t="s">
        <v>1933</v>
      </c>
      <c r="M235" s="8" t="s">
        <v>1932</v>
      </c>
    </row>
    <row r="236" spans="1:13" ht="14" thickBot="1" x14ac:dyDescent="0.45">
      <c r="B236" s="4"/>
      <c r="C236" s="5"/>
      <c r="D236" s="5"/>
      <c r="F236" s="8"/>
      <c r="G236" s="58" t="s">
        <v>1934</v>
      </c>
      <c r="M236" s="8"/>
    </row>
    <row r="237" spans="1:13" ht="41.35" thickBot="1" x14ac:dyDescent="0.45">
      <c r="A237" s="8" t="s">
        <v>1935</v>
      </c>
      <c r="B237" s="2" t="str">
        <f>StateSelfAssessment!A113</f>
        <v>2.3.4 e. Should require additional equipment for behind-the-wheel and driving range instruction such as:</v>
      </c>
      <c r="C237" s="3"/>
      <c r="D237" s="3"/>
      <c r="F237" s="8" t="s">
        <v>1935</v>
      </c>
      <c r="G237" s="58" t="s">
        <v>1936</v>
      </c>
      <c r="M237" s="8" t="s">
        <v>1935</v>
      </c>
    </row>
    <row r="238" spans="1:13" ht="14" thickBot="1" x14ac:dyDescent="0.45">
      <c r="B238" s="2" t="str">
        <f>StateSelfAssessment!A114</f>
        <v>• Cell phone</v>
      </c>
      <c r="C238" s="3" t="str">
        <f>StateSelfAssessment!B114</f>
        <v>No</v>
      </c>
      <c r="D238" s="3" t="str">
        <f>StateSelfAssessment!C114</f>
        <v>No</v>
      </c>
    </row>
    <row r="239" spans="1:13" ht="14" thickBot="1" x14ac:dyDescent="0.45">
      <c r="B239" s="2" t="str">
        <f>StateSelfAssessment!A115</f>
        <v>• First-aid/body fluid kit</v>
      </c>
      <c r="C239" s="3" t="str">
        <f>StateSelfAssessment!B115</f>
        <v>No</v>
      </c>
      <c r="D239" s="3" t="str">
        <f>StateSelfAssessment!C115</f>
        <v>No</v>
      </c>
    </row>
    <row r="240" spans="1:13" ht="14" thickBot="1" x14ac:dyDescent="0.45">
      <c r="B240" s="2" t="str">
        <f>StateSelfAssessment!A116</f>
        <v>• Fire extinguisher (at least UL rated 5-B:C)</v>
      </c>
      <c r="C240" s="3" t="str">
        <f>StateSelfAssessment!B116</f>
        <v>No</v>
      </c>
      <c r="D240" s="3" t="str">
        <f>StateSelfAssessment!C116</f>
        <v>No</v>
      </c>
    </row>
    <row r="241" spans="1:14" ht="14" thickBot="1" x14ac:dyDescent="0.45">
      <c r="B241" s="2" t="str">
        <f>StateSelfAssessment!A117</f>
        <v>• Safety kit</v>
      </c>
      <c r="C241" s="3" t="str">
        <f>StateSelfAssessment!B117</f>
        <v>No</v>
      </c>
      <c r="D241" s="3" t="str">
        <f>StateSelfAssessment!C117</f>
        <v>No</v>
      </c>
    </row>
    <row r="242" spans="1:14" ht="14" thickBot="1" x14ac:dyDescent="0.45">
      <c r="B242" s="2" t="str">
        <f>StateSelfAssessment!A118</f>
        <v>• Reflective devices</v>
      </c>
      <c r="C242" s="3" t="str">
        <f>StateSelfAssessment!B118</f>
        <v>No</v>
      </c>
      <c r="D242" s="3" t="str">
        <f>StateSelfAssessment!C118</f>
        <v>No</v>
      </c>
    </row>
    <row r="243" spans="1:14" ht="14" thickBot="1" x14ac:dyDescent="0.45">
      <c r="B243" s="2" t="str">
        <f>StateSelfAssessment!A119</f>
        <v>• Flashlight</v>
      </c>
      <c r="C243" s="3" t="str">
        <f>StateSelfAssessment!B119</f>
        <v>No</v>
      </c>
      <c r="D243" s="3" t="str">
        <f>StateSelfAssessment!C119</f>
        <v>No</v>
      </c>
    </row>
    <row r="244" spans="1:14" ht="14" thickBot="1" x14ac:dyDescent="0.45">
      <c r="B244" s="2" t="str">
        <f>StateSelfAssessment!A120</f>
        <v>• Crash reporting kit</v>
      </c>
      <c r="C244" s="3" t="str">
        <f>StateSelfAssessment!B120</f>
        <v>No</v>
      </c>
      <c r="D244" s="3" t="str">
        <f>StateSelfAssessment!C120</f>
        <v>No</v>
      </c>
    </row>
    <row r="245" spans="1:14" ht="14" thickBot="1" x14ac:dyDescent="0.45">
      <c r="B245" s="2" t="str">
        <f>StateSelfAssessment!A121</f>
        <v>• Brake and accelerator pedal extensions, if required</v>
      </c>
      <c r="C245" s="3" t="str">
        <f>StateSelfAssessment!B121</f>
        <v>No</v>
      </c>
      <c r="D245" s="3" t="str">
        <f>StateSelfAssessment!C121</f>
        <v>No</v>
      </c>
    </row>
    <row r="246" spans="1:14" ht="14" thickBot="1" x14ac:dyDescent="0.45">
      <c r="B246" s="2" t="str">
        <f>StateSelfAssessment!A122</f>
        <v>• Appropriate seat cushion(s), if required</v>
      </c>
      <c r="C246" s="3" t="str">
        <f>StateSelfAssessment!B122</f>
        <v>No</v>
      </c>
      <c r="D246" s="3" t="str">
        <f>StateSelfAssessment!C122</f>
        <v>No</v>
      </c>
    </row>
    <row r="247" spans="1:14" ht="68.7" thickBot="1" x14ac:dyDescent="0.45">
      <c r="A247" s="8" t="s">
        <v>1937</v>
      </c>
      <c r="B247" s="2" t="str">
        <f>StateSelfAssessment!A123</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247" s="3" t="str">
        <f>StateSelfAssessment!B123</f>
        <v>No</v>
      </c>
      <c r="D247" s="3" t="str">
        <f>StateSelfAssessment!C123</f>
        <v>No</v>
      </c>
      <c r="F247" s="8" t="s">
        <v>1937</v>
      </c>
      <c r="G247" s="111" t="s">
        <v>728</v>
      </c>
      <c r="M247" s="8" t="s">
        <v>1937</v>
      </c>
      <c r="N247" s="140" t="s">
        <v>728</v>
      </c>
    </row>
    <row r="248" spans="1:14" ht="14" thickBot="1" x14ac:dyDescent="0.45">
      <c r="B248" s="2"/>
      <c r="C248" s="3"/>
      <c r="D248" s="3"/>
    </row>
    <row r="249" spans="1:14" ht="14" thickBot="1" x14ac:dyDescent="0.45">
      <c r="B249" s="2" t="str">
        <f>StateSelfAssessment!A124</f>
        <v>States shall establish requirements:</v>
      </c>
      <c r="C249" s="5"/>
      <c r="D249" s="5"/>
    </row>
    <row r="250" spans="1:14" ht="14" thickBot="1" x14ac:dyDescent="0.45">
      <c r="A250" s="8" t="s">
        <v>1938</v>
      </c>
      <c r="B250" s="2" t="str">
        <f>StateSelfAssessment!A125</f>
        <v>2.3.5 a. Do you allow simulation?</v>
      </c>
      <c r="C250" s="3" t="str">
        <f>StateSelfAssessment!B125</f>
        <v>No</v>
      </c>
      <c r="D250" s="3" t="str">
        <f>StateSelfAssessment!C125</f>
        <v>No</v>
      </c>
      <c r="F250" s="8" t="s">
        <v>1938</v>
      </c>
      <c r="G250" s="58" t="s">
        <v>1939</v>
      </c>
      <c r="M250" s="8" t="s">
        <v>1938</v>
      </c>
    </row>
    <row r="251" spans="1:14" ht="14" thickBot="1" x14ac:dyDescent="0.45">
      <c r="B251" s="2"/>
      <c r="C251" s="3"/>
      <c r="D251" s="3"/>
      <c r="F251" s="8"/>
      <c r="G251" s="58" t="s">
        <v>1940</v>
      </c>
      <c r="M251" s="8"/>
    </row>
    <row r="252" spans="1:14" ht="14" thickBot="1" x14ac:dyDescent="0.45">
      <c r="B252" s="2"/>
      <c r="C252" s="3"/>
      <c r="D252" s="3"/>
      <c r="F252" s="8"/>
      <c r="G252" s="58" t="s">
        <v>1941</v>
      </c>
      <c r="M252" s="8"/>
    </row>
    <row r="253" spans="1:14" ht="27.7" thickBot="1" x14ac:dyDescent="0.45">
      <c r="B253" s="4" t="str">
        <f>StateSelfAssessment!A126</f>
        <v>• Requires an instructor be trained in the use of simulation to teach the instruction</v>
      </c>
      <c r="C253" s="5" t="str">
        <f>StateSelfAssessment!B126</f>
        <v>N/A</v>
      </c>
      <c r="D253" s="5" t="str">
        <f>StateSelfAssessment!C126</f>
        <v>N/A</v>
      </c>
      <c r="F253" s="8"/>
      <c r="G253" s="58" t="s">
        <v>1942</v>
      </c>
      <c r="M253" s="8"/>
    </row>
    <row r="254" spans="1:14" ht="14" thickBot="1" x14ac:dyDescent="0.45">
      <c r="B254" s="4"/>
      <c r="C254" s="5"/>
      <c r="D254" s="5"/>
      <c r="F254" s="8"/>
      <c r="G254" s="58" t="s">
        <v>1943</v>
      </c>
      <c r="M254" s="8"/>
    </row>
    <row r="255" spans="1:14" ht="27.7" thickBot="1" x14ac:dyDescent="0.45">
      <c r="B255" s="2" t="str">
        <f>StateSelfAssessment!A127</f>
        <v>• Supports the classroom and behind-the-wheel content and follows an approved curriculum</v>
      </c>
      <c r="C255" s="3" t="str">
        <f>StateSelfAssessment!B127</f>
        <v>N/A</v>
      </c>
      <c r="D255" s="3" t="str">
        <f>StateSelfAssessment!C127</f>
        <v>N/A</v>
      </c>
      <c r="F255" s="8"/>
      <c r="G255" s="58" t="s">
        <v>1944</v>
      </c>
      <c r="M255" s="8"/>
    </row>
    <row r="256" spans="1:14" ht="14" thickBot="1" x14ac:dyDescent="0.45">
      <c r="B256" s="2"/>
      <c r="C256" s="3"/>
      <c r="D256" s="3"/>
      <c r="F256" s="8"/>
      <c r="G256" s="58" t="s">
        <v>1945</v>
      </c>
      <c r="M256" s="8"/>
    </row>
    <row r="257" spans="1:14" ht="14" thickBot="1" x14ac:dyDescent="0.45">
      <c r="A257" s="8" t="s">
        <v>1946</v>
      </c>
      <c r="B257" s="4" t="str">
        <f>StateSelfAssessment!A128</f>
        <v>2.3.5 b. Do you allow driving range instruction?</v>
      </c>
      <c r="C257" s="5" t="str">
        <f>StateSelfAssessment!B128</f>
        <v>Yes</v>
      </c>
      <c r="D257" s="5" t="str">
        <f>StateSelfAssessment!C128</f>
        <v>Yes</v>
      </c>
      <c r="F257" s="8" t="s">
        <v>1946</v>
      </c>
      <c r="G257" s="58" t="s">
        <v>1947</v>
      </c>
      <c r="M257" s="8" t="s">
        <v>1946</v>
      </c>
    </row>
    <row r="258" spans="1:14" ht="14" thickBot="1" x14ac:dyDescent="0.45">
      <c r="B258" s="4"/>
      <c r="C258" s="5"/>
      <c r="D258" s="5"/>
      <c r="G258" s="58" t="s">
        <v>1948</v>
      </c>
    </row>
    <row r="259" spans="1:14" ht="14" thickBot="1" x14ac:dyDescent="0.45">
      <c r="B259" s="4"/>
      <c r="C259" s="5"/>
      <c r="D259" s="5"/>
      <c r="G259" s="58" t="s">
        <v>1940</v>
      </c>
    </row>
    <row r="260" spans="1:14" ht="27.7" thickBot="1" x14ac:dyDescent="0.45">
      <c r="B260" s="2" t="str">
        <f>StateSelfAssessment!A129</f>
        <v>• Requires an instructor be trained in the use of the driving range to teach the instruction</v>
      </c>
      <c r="C260" s="3" t="str">
        <f>StateSelfAssessment!B129</f>
        <v>No</v>
      </c>
      <c r="D260" s="3" t="str">
        <f>StateSelfAssessment!C129</f>
        <v>No</v>
      </c>
      <c r="G260" s="58" t="s">
        <v>1949</v>
      </c>
    </row>
    <row r="261" spans="1:14" ht="27.7" thickBot="1" x14ac:dyDescent="0.45">
      <c r="B261" s="2" t="str">
        <f>StateSelfAssessment!A130</f>
        <v>• Requires driving range instruction support the classroom and behind-the-wheel content and follow an approved curriculum</v>
      </c>
      <c r="C261" s="3" t="str">
        <f>StateSelfAssessment!B130</f>
        <v>Yes</v>
      </c>
      <c r="D261" s="3" t="str">
        <f>StateSelfAssessment!C130</f>
        <v>Yes</v>
      </c>
      <c r="G261" s="58" t="s">
        <v>1950</v>
      </c>
    </row>
    <row r="262" spans="1:14" ht="14" thickBot="1" x14ac:dyDescent="0.45">
      <c r="B262" s="4"/>
      <c r="C262" s="5"/>
      <c r="D262" s="5"/>
      <c r="G262" s="58" t="s">
        <v>1945</v>
      </c>
    </row>
    <row r="263" spans="1:14" ht="14" thickBot="1" x14ac:dyDescent="0.45">
      <c r="A263" s="8" t="s">
        <v>1951</v>
      </c>
      <c r="B263" s="2" t="str">
        <f>StateSelfAssessment!A131</f>
        <v>2.3.6 Do you allow computer-based independent student learning?</v>
      </c>
      <c r="C263" s="3" t="str">
        <f>StateSelfAssessment!B131</f>
        <v>Planned</v>
      </c>
      <c r="D263" s="3" t="str">
        <f>StateSelfAssessment!C131</f>
        <v>Planned</v>
      </c>
      <c r="F263" s="8" t="s">
        <v>1951</v>
      </c>
      <c r="G263" s="140" t="s">
        <v>1596</v>
      </c>
      <c r="M263" s="8" t="s">
        <v>1951</v>
      </c>
      <c r="N263" s="140" t="s">
        <v>1596</v>
      </c>
    </row>
    <row r="264" spans="1:14" ht="41.35" thickBot="1" x14ac:dyDescent="0.45">
      <c r="B264" s="2"/>
      <c r="C264" s="3"/>
      <c r="D264" s="3"/>
      <c r="F264" s="8"/>
      <c r="G264" s="58" t="s">
        <v>1952</v>
      </c>
      <c r="M264" s="8"/>
    </row>
    <row r="265" spans="1:14" ht="55" thickBot="1" x14ac:dyDescent="0.45">
      <c r="A265" s="8" t="s">
        <v>1951</v>
      </c>
      <c r="B265" s="2" t="str">
        <f>StateSelfAssessment!A132</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265" s="3" t="str">
        <f>StateSelfAssessment!B132</f>
        <v>N/A</v>
      </c>
      <c r="D265" s="3" t="str">
        <f>StateSelfAssessment!C132</f>
        <v>N/A</v>
      </c>
      <c r="F265" s="8" t="s">
        <v>1951</v>
      </c>
      <c r="G265" s="58" t="s">
        <v>1941</v>
      </c>
      <c r="M265" s="8" t="s">
        <v>1951</v>
      </c>
    </row>
    <row r="266" spans="1:14" ht="14" thickBot="1" x14ac:dyDescent="0.45">
      <c r="B266" s="2" t="s">
        <v>1598</v>
      </c>
      <c r="C266" s="3"/>
      <c r="D266" s="3"/>
    </row>
    <row r="267" spans="1:14" ht="61.5" customHeight="1" thickBot="1" x14ac:dyDescent="0.45">
      <c r="A267" s="8" t="s">
        <v>1953</v>
      </c>
      <c r="B267" s="4" t="str">
        <f>StateSelfAssessment!A134</f>
        <v>2.3.6 a. Requires an instructor be trained in the proper use of driver education computer-based independent student learning systems or is assisted by a person trained in the use of computers and computer programs</v>
      </c>
      <c r="C267" s="5" t="str">
        <f>StateSelfAssessment!B134</f>
        <v>N/A</v>
      </c>
      <c r="D267" s="5" t="str">
        <f>StateSelfAssessment!C134</f>
        <v>N/A</v>
      </c>
      <c r="F267" s="8" t="s">
        <v>1953</v>
      </c>
      <c r="G267" s="58" t="s">
        <v>1954</v>
      </c>
      <c r="M267" s="8" t="s">
        <v>1953</v>
      </c>
    </row>
    <row r="268" spans="1:14" ht="14" thickBot="1" x14ac:dyDescent="0.45">
      <c r="B268" s="2"/>
      <c r="C268" s="3"/>
      <c r="D268" s="3"/>
      <c r="G268" s="58" t="s">
        <v>1955</v>
      </c>
    </row>
    <row r="269" spans="1:14" ht="41.35" thickBot="1" x14ac:dyDescent="0.45">
      <c r="A269" s="8" t="s">
        <v>1956</v>
      </c>
      <c r="B269" s="2" t="str">
        <f>StateSelfAssessment!A135</f>
        <v>2.3.6 b. Stipulates computer-based independent student learning:</v>
      </c>
      <c r="C269" s="3"/>
      <c r="D269" s="3"/>
      <c r="F269" s="8" t="s">
        <v>1956</v>
      </c>
      <c r="G269" s="58" t="s">
        <v>1957</v>
      </c>
      <c r="M269" s="8" t="s">
        <v>1956</v>
      </c>
    </row>
    <row r="270" spans="1:14" ht="41.35" thickBot="1" x14ac:dyDescent="0.45">
      <c r="B270" s="2" t="str">
        <f>StateSelfAssessment!A136</f>
        <v>• Be approved by the state, proceed from simple to complex and supports the goals and objectives of the driver education program</v>
      </c>
      <c r="C270" s="3" t="str">
        <f>StateSelfAssessment!B136</f>
        <v>N/A</v>
      </c>
      <c r="D270" s="3" t="str">
        <f>StateSelfAssessment!C136</f>
        <v>N/A</v>
      </c>
      <c r="G270" s="58" t="s">
        <v>1958</v>
      </c>
    </row>
    <row r="271" spans="1:14" ht="27.7" thickBot="1" x14ac:dyDescent="0.45">
      <c r="B271" s="2" t="str">
        <f>StateSelfAssessment!A137</f>
        <v>• Not be counted towards behind-the-wheel driver education</v>
      </c>
      <c r="C271" s="3" t="str">
        <f>StateSelfAssessment!B137</f>
        <v>N/A</v>
      </c>
      <c r="D271" s="3" t="str">
        <f>StateSelfAssessment!C137</f>
        <v>N/A</v>
      </c>
      <c r="G271" s="58" t="s">
        <v>1959</v>
      </c>
    </row>
    <row r="272" spans="1:14" ht="27.7" thickBot="1" x14ac:dyDescent="0.45">
      <c r="B272" s="2" t="str">
        <f>StateSelfAssessment!A138</f>
        <v>• Be user-friendly and accessible to all students</v>
      </c>
      <c r="C272" s="3" t="str">
        <f>StateSelfAssessment!B138</f>
        <v>N/A</v>
      </c>
      <c r="D272" s="3" t="str">
        <f>StateSelfAssessment!C138</f>
        <v>N/A</v>
      </c>
      <c r="G272" s="58" t="s">
        <v>1960</v>
      </c>
    </row>
    <row r="273" spans="1:16" ht="27.7" thickBot="1" x14ac:dyDescent="0.45">
      <c r="B273" s="2" t="str">
        <f>StateSelfAssessment!A139</f>
        <v>• Includes consequences for making incorrect skill, knowledge or attitudinal decisions or actions.</v>
      </c>
      <c r="C273" s="3" t="str">
        <f>StateSelfAssessment!B139</f>
        <v>N/A</v>
      </c>
      <c r="D273" s="3" t="str">
        <f>StateSelfAssessment!C139</f>
        <v>N/A</v>
      </c>
      <c r="G273" s="58" t="s">
        <v>1961</v>
      </c>
    </row>
    <row r="274" spans="1:16" ht="41.35" thickBot="1" x14ac:dyDescent="0.45">
      <c r="B274" s="2" t="str">
        <f>StateSelfAssessment!A140</f>
        <v>• Provides remedial practice</v>
      </c>
      <c r="C274" s="3" t="str">
        <f>StateSelfAssessment!B140</f>
        <v>N/A</v>
      </c>
      <c r="D274" s="3" t="str">
        <f>StateSelfAssessment!C140</f>
        <v>N/A</v>
      </c>
      <c r="G274" s="58" t="s">
        <v>1962</v>
      </c>
    </row>
    <row r="275" spans="1:16" ht="27.7" thickBot="1" x14ac:dyDescent="0.45">
      <c r="B275" s="4"/>
      <c r="C275" s="5"/>
      <c r="D275" s="5"/>
      <c r="G275" s="58" t="s">
        <v>1963</v>
      </c>
    </row>
    <row r="276" spans="1:16" ht="14" thickBot="1" x14ac:dyDescent="0.45">
      <c r="B276" s="4"/>
      <c r="C276" s="5"/>
      <c r="D276" s="5"/>
      <c r="G276" s="58" t="s">
        <v>1964</v>
      </c>
    </row>
    <row r="277" spans="1:16" ht="41.35" thickBot="1" x14ac:dyDescent="0.45">
      <c r="A277" s="8" t="s">
        <v>1965</v>
      </c>
      <c r="B277" s="2" t="str">
        <f>StateSelfAssessment!A141</f>
        <v>2.3.6 c. Ensures computer-based independent student learning is classified as classroom instruction and should not exceed the 120 minute per day maximum</v>
      </c>
      <c r="C277" s="3" t="str">
        <f>StateSelfAssessment!B141</f>
        <v>N/A</v>
      </c>
      <c r="D277" s="3" t="str">
        <f>StateSelfAssessment!C141</f>
        <v>N/A</v>
      </c>
      <c r="F277" s="8" t="s">
        <v>1965</v>
      </c>
      <c r="G277" s="58" t="s">
        <v>1966</v>
      </c>
      <c r="M277" s="8" t="s">
        <v>1965</v>
      </c>
    </row>
    <row r="278" spans="1:16" ht="14" thickBot="1" x14ac:dyDescent="0.45">
      <c r="B278" s="63"/>
      <c r="C278" s="64"/>
      <c r="D278" s="65"/>
      <c r="G278" s="58" t="s">
        <v>1967</v>
      </c>
    </row>
    <row r="279" spans="1:16" ht="14" thickBot="1" x14ac:dyDescent="0.45">
      <c r="A279" s="8">
        <v>2.4</v>
      </c>
      <c r="B279" s="414" t="s">
        <v>1968</v>
      </c>
      <c r="C279" s="415"/>
      <c r="D279" s="416"/>
      <c r="F279" s="8">
        <v>2.4</v>
      </c>
      <c r="G279" s="147" t="s">
        <v>1968</v>
      </c>
      <c r="H279" s="359"/>
      <c r="I279" s="359"/>
      <c r="J279" s="359"/>
      <c r="K279" s="360"/>
      <c r="M279" s="8">
        <v>2.4</v>
      </c>
      <c r="N279" s="147" t="s">
        <v>1968</v>
      </c>
      <c r="O279" s="359"/>
      <c r="P279" s="360"/>
    </row>
    <row r="280" spans="1:16" ht="14" thickBot="1" x14ac:dyDescent="0.45">
      <c r="B280" s="2" t="str">
        <f>StateSelfAssessment!A143</f>
        <v>Do you have online standards?</v>
      </c>
      <c r="C280" s="3" t="str">
        <f>StateSelfAssessment!B143</f>
        <v>Yes</v>
      </c>
      <c r="D280" s="3" t="str">
        <f>StateSelfAssessment!C143</f>
        <v>Yes</v>
      </c>
      <c r="G280" s="140" t="s">
        <v>1608</v>
      </c>
      <c r="N280" s="141" t="s">
        <v>1608</v>
      </c>
    </row>
    <row r="281" spans="1:16" ht="14" thickBot="1" x14ac:dyDescent="0.45">
      <c r="B281" s="2" t="str">
        <f>StateSelfAssessment!A144</f>
        <v>Do you allow online driver education?</v>
      </c>
      <c r="C281" s="3" t="str">
        <f>StateSelfAssessment!B144</f>
        <v>Yes</v>
      </c>
      <c r="D281" s="3" t="str">
        <f>StateSelfAssessment!C144</f>
        <v>Yes</v>
      </c>
      <c r="G281" s="146" t="s">
        <v>1609</v>
      </c>
      <c r="N281" s="145" t="s">
        <v>1609</v>
      </c>
    </row>
    <row r="282" spans="1:16" ht="55" thickBot="1" x14ac:dyDescent="0.45">
      <c r="A282" s="8" t="s">
        <v>1969</v>
      </c>
      <c r="B282" s="2" t="str">
        <f>StateSelfAssessment!A145</f>
        <v>2.4.1 States shall establish requirements for the instructional design of online delivery of driver education, if permitted, that establishes how to organize, standardize, communicate and examine the instructional content/curriculum</v>
      </c>
      <c r="C282" s="3" t="str">
        <f>StateSelfAssessment!B145</f>
        <v>Planned</v>
      </c>
      <c r="D282" s="3" t="str">
        <f>StateSelfAssessment!C145</f>
        <v>Planned</v>
      </c>
      <c r="F282" s="8" t="s">
        <v>1969</v>
      </c>
      <c r="G282" s="140" t="s">
        <v>1610</v>
      </c>
      <c r="M282" s="8" t="s">
        <v>1969</v>
      </c>
      <c r="N282" s="140" t="s">
        <v>1610</v>
      </c>
    </row>
    <row r="283" spans="1:16" ht="14" thickBot="1" x14ac:dyDescent="0.45">
      <c r="B283" s="2"/>
      <c r="C283" s="3"/>
      <c r="D283" s="3"/>
      <c r="F283" s="8"/>
      <c r="G283" s="58" t="s">
        <v>1970</v>
      </c>
      <c r="M283" s="8"/>
    </row>
    <row r="284" spans="1:16" ht="14" thickBot="1" x14ac:dyDescent="0.45">
      <c r="B284" s="2"/>
      <c r="C284" s="3"/>
      <c r="D284" s="3"/>
      <c r="F284" s="8"/>
      <c r="G284" s="58" t="s">
        <v>1970</v>
      </c>
      <c r="M284" s="8"/>
    </row>
    <row r="285" spans="1:16" ht="55" thickBot="1" x14ac:dyDescent="0.45">
      <c r="A285" s="8" t="s">
        <v>1971</v>
      </c>
      <c r="B285" s="4" t="str">
        <f>StateSelfAssessment!A146</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285" s="5" t="str">
        <f>StateSelfAssessment!B146</f>
        <v>Planned</v>
      </c>
      <c r="D285" s="5" t="str">
        <f>StateSelfAssessment!C146</f>
        <v>Planned</v>
      </c>
      <c r="F285" s="8" t="s">
        <v>1971</v>
      </c>
      <c r="G285" s="58" t="s">
        <v>1972</v>
      </c>
      <c r="M285" s="8" t="s">
        <v>1971</v>
      </c>
    </row>
    <row r="286" spans="1:16" ht="27.7" thickBot="1" x14ac:dyDescent="0.45">
      <c r="B286" s="4" t="str">
        <f>StateSelfAssessment!A147</f>
        <v>• Contact information includes hours of availability and expected response time</v>
      </c>
      <c r="C286" s="5" t="str">
        <f>StateSelfAssessment!B147</f>
        <v>Planned</v>
      </c>
      <c r="D286" s="5" t="str">
        <f>StateSelfAssessment!C147</f>
        <v>Planned</v>
      </c>
      <c r="F286" s="8"/>
      <c r="G286" s="58" t="s">
        <v>1973</v>
      </c>
      <c r="M286" s="8"/>
    </row>
    <row r="287" spans="1:16" ht="27.7" thickBot="1" x14ac:dyDescent="0.45">
      <c r="B287" s="4" t="str">
        <f>StateSelfAssessment!A148</f>
        <v>• Contact information for online instructors and the online instructor’s hours of availability are clearly posted on the course website</v>
      </c>
      <c r="C287" s="5" t="str">
        <f>StateSelfAssessment!B148</f>
        <v>Planned</v>
      </c>
      <c r="D287" s="5" t="str">
        <f>StateSelfAssessment!C148</f>
        <v>Planned</v>
      </c>
      <c r="F287" s="8"/>
      <c r="G287" s="58" t="s">
        <v>1974</v>
      </c>
      <c r="M287" s="8"/>
    </row>
    <row r="288" spans="1:16" ht="27.7" thickBot="1" x14ac:dyDescent="0.45">
      <c r="A288" s="8" t="s">
        <v>1975</v>
      </c>
      <c r="B288" s="4" t="str">
        <f>StateSelfAssessment!A149</f>
        <v>2.4.1 b. Course timeline, important dates, and deadlines are clearly described in the syllabus and on the website</v>
      </c>
      <c r="C288" s="5" t="str">
        <f>StateSelfAssessment!B149</f>
        <v>Planned</v>
      </c>
      <c r="D288" s="5" t="str">
        <f>StateSelfAssessment!C149</f>
        <v>Planned</v>
      </c>
      <c r="F288" s="8" t="s">
        <v>1975</v>
      </c>
      <c r="G288" s="58" t="s">
        <v>1976</v>
      </c>
      <c r="M288" s="8" t="s">
        <v>1975</v>
      </c>
    </row>
    <row r="289" spans="1:13" ht="14" thickBot="1" x14ac:dyDescent="0.45">
      <c r="B289" s="2"/>
      <c r="C289" s="3"/>
      <c r="D289" s="3"/>
      <c r="F289" s="8"/>
      <c r="G289" s="58" t="s">
        <v>1977</v>
      </c>
      <c r="M289" s="8"/>
    </row>
    <row r="290" spans="1:13" ht="27.7" thickBot="1" x14ac:dyDescent="0.45">
      <c r="A290" s="8" t="s">
        <v>1978</v>
      </c>
      <c r="B290" s="4" t="str">
        <f>StateSelfAssessment!A150</f>
        <v>2.4.1 c. The syllabus and curriculum both outline any required parent participation and monitoring</v>
      </c>
      <c r="C290" s="5" t="str">
        <f>StateSelfAssessment!B150</f>
        <v>Yes</v>
      </c>
      <c r="D290" s="5" t="str">
        <f>StateSelfAssessment!C150</f>
        <v>Yes</v>
      </c>
      <c r="F290" s="8" t="s">
        <v>1978</v>
      </c>
      <c r="G290" s="58" t="s">
        <v>1979</v>
      </c>
      <c r="M290" s="8" t="s">
        <v>1978</v>
      </c>
    </row>
    <row r="291" spans="1:13" ht="14" thickBot="1" x14ac:dyDescent="0.45">
      <c r="B291" s="4"/>
      <c r="C291" s="5"/>
      <c r="D291" s="5"/>
      <c r="G291" s="58" t="s">
        <v>1980</v>
      </c>
    </row>
    <row r="292" spans="1:13" ht="41.35" thickBot="1" x14ac:dyDescent="0.45">
      <c r="A292" s="8" t="s">
        <v>1981</v>
      </c>
      <c r="B292" s="2" t="str">
        <f>StateSelfAssessment!A151</f>
        <v>2.4.1 d. For parent-taught driver education, the course curriculum has a specific component requiring regular parent participation, in addition to conducting the behind-the-wheel portion of the course</v>
      </c>
      <c r="C292" s="3" t="str">
        <f>StateSelfAssessment!B151</f>
        <v>No</v>
      </c>
      <c r="D292" s="3" t="str">
        <f>StateSelfAssessment!C151</f>
        <v>No</v>
      </c>
      <c r="F292" s="8" t="s">
        <v>1981</v>
      </c>
      <c r="G292" s="58" t="s">
        <v>1982</v>
      </c>
      <c r="M292" s="8" t="s">
        <v>1981</v>
      </c>
    </row>
    <row r="293" spans="1:13" ht="14" thickBot="1" x14ac:dyDescent="0.45">
      <c r="B293" s="2"/>
      <c r="C293" s="3"/>
      <c r="D293" s="3"/>
      <c r="F293" s="8"/>
      <c r="G293" s="58" t="s">
        <v>1983</v>
      </c>
      <c r="M293" s="8"/>
    </row>
    <row r="294" spans="1:13" ht="41.35" thickBot="1" x14ac:dyDescent="0.45">
      <c r="A294" s="8" t="s">
        <v>1984</v>
      </c>
      <c r="B294" s="4" t="str">
        <f>StateSelfAssessment!A152</f>
        <v>2.4.1 e. The course is organized into units and lessons, each of which follows a knowledge map and, where appropriate, builds upon previous units and/or concepts</v>
      </c>
      <c r="C294" s="5" t="str">
        <f>StateSelfAssessment!B152</f>
        <v>Yes</v>
      </c>
      <c r="D294" s="5" t="str">
        <f>StateSelfAssessment!C152</f>
        <v>Yes</v>
      </c>
      <c r="F294" s="8" t="s">
        <v>1984</v>
      </c>
      <c r="G294" s="58" t="s">
        <v>1985</v>
      </c>
      <c r="M294" s="8" t="s">
        <v>1984</v>
      </c>
    </row>
    <row r="295" spans="1:13" ht="14" thickBot="1" x14ac:dyDescent="0.45">
      <c r="B295" s="4"/>
      <c r="C295" s="5"/>
      <c r="D295" s="5"/>
      <c r="F295" s="8"/>
      <c r="G295" s="58" t="s">
        <v>1986</v>
      </c>
      <c r="M295" s="8"/>
    </row>
    <row r="296" spans="1:13" ht="27.7" thickBot="1" x14ac:dyDescent="0.45">
      <c r="B296" s="4"/>
      <c r="C296" s="5"/>
      <c r="D296" s="5"/>
      <c r="F296" s="8"/>
      <c r="G296" s="58" t="s">
        <v>1987</v>
      </c>
      <c r="M296" s="8"/>
    </row>
    <row r="297" spans="1:13" ht="27.7" thickBot="1" x14ac:dyDescent="0.45">
      <c r="A297" s="8" t="s">
        <v>1988</v>
      </c>
      <c r="B297" s="2" t="str">
        <f>StateSelfAssessment!A153</f>
        <v>2.4.1 f. The curriculum must be up-to-date, accurate, and meet state-established driver education content standards</v>
      </c>
      <c r="C297" s="3" t="str">
        <f>StateSelfAssessment!B153</f>
        <v>Yes</v>
      </c>
      <c r="D297" s="3" t="str">
        <f>StateSelfAssessment!C153</f>
        <v>Yes</v>
      </c>
      <c r="F297" s="8" t="s">
        <v>1988</v>
      </c>
      <c r="G297" s="58" t="s">
        <v>1989</v>
      </c>
      <c r="M297" s="8" t="s">
        <v>1988</v>
      </c>
    </row>
    <row r="298" spans="1:13" ht="27.7" thickBot="1" x14ac:dyDescent="0.45">
      <c r="A298" s="8" t="s">
        <v>1990</v>
      </c>
      <c r="B298" s="2" t="str">
        <f>StateSelfAssessment!A154</f>
        <v>2.4.1 g. The curriculum uses active learning and incorporates higher-order/critical thinking skills</v>
      </c>
      <c r="C298" s="3" t="str">
        <f>StateSelfAssessment!B154</f>
        <v>Yes</v>
      </c>
      <c r="D298" s="3" t="str">
        <f>StateSelfAssessment!C154</f>
        <v>Yes</v>
      </c>
      <c r="F298" s="8" t="s">
        <v>1990</v>
      </c>
      <c r="G298" s="58" t="s">
        <v>1991</v>
      </c>
      <c r="M298" s="8" t="s">
        <v>1990</v>
      </c>
    </row>
    <row r="299" spans="1:13" ht="27.7" thickBot="1" x14ac:dyDescent="0.45">
      <c r="A299" s="8" t="s">
        <v>1992</v>
      </c>
      <c r="B299" s="2" t="str">
        <f>StateSelfAssessment!A155</f>
        <v>2.4.1 h. The instructional design encourages learners to reflect upon what they have learned as a means to improve retention of concepts</v>
      </c>
      <c r="C299" s="3" t="str">
        <f>StateSelfAssessment!B155</f>
        <v>Yes</v>
      </c>
      <c r="D299" s="3" t="str">
        <f>StateSelfAssessment!C155</f>
        <v>Yes</v>
      </c>
      <c r="F299" s="8" t="s">
        <v>1992</v>
      </c>
      <c r="G299" s="58" t="s">
        <v>1993</v>
      </c>
      <c r="M299" s="8" t="s">
        <v>1992</v>
      </c>
    </row>
    <row r="300" spans="1:13" ht="27.7" thickBot="1" x14ac:dyDescent="0.45">
      <c r="B300" s="2"/>
      <c r="C300" s="3"/>
      <c r="D300" s="3"/>
      <c r="F300" s="8"/>
      <c r="G300" s="58" t="s">
        <v>1994</v>
      </c>
      <c r="M300" s="8"/>
    </row>
    <row r="301" spans="1:13" ht="27.7" thickBot="1" x14ac:dyDescent="0.45">
      <c r="A301" s="8" t="s">
        <v>1995</v>
      </c>
      <c r="B301" s="4" t="str">
        <f>StateSelfAssessment!A156</f>
        <v>2.4.1 i. The curriculum is culturally competent and accommodates the multicultural educational needs of learners</v>
      </c>
      <c r="C301" s="5" t="str">
        <f>StateSelfAssessment!B156</f>
        <v>No</v>
      </c>
      <c r="D301" s="5" t="str">
        <f>StateSelfAssessment!C156</f>
        <v>No</v>
      </c>
      <c r="F301" s="8" t="s">
        <v>1995</v>
      </c>
      <c r="G301" s="58" t="s">
        <v>1996</v>
      </c>
      <c r="M301" s="8" t="s">
        <v>1995</v>
      </c>
    </row>
    <row r="302" spans="1:13" ht="27.7" thickBot="1" x14ac:dyDescent="0.45">
      <c r="A302" s="8" t="s">
        <v>1997</v>
      </c>
      <c r="B302" s="4" t="str">
        <f>StateSelfAssessment!A157</f>
        <v>2.4.1 j. Content uses appropriate readability levels and language use for learners</v>
      </c>
      <c r="C302" s="5" t="str">
        <f>StateSelfAssessment!B157</f>
        <v>Yes</v>
      </c>
      <c r="D302" s="5" t="str">
        <f>StateSelfAssessment!C157</f>
        <v>Yes</v>
      </c>
      <c r="F302" s="8" t="s">
        <v>1997</v>
      </c>
      <c r="G302" s="58" t="s">
        <v>1998</v>
      </c>
      <c r="M302" s="8" t="s">
        <v>1997</v>
      </c>
    </row>
    <row r="303" spans="1:13" ht="14" thickBot="1" x14ac:dyDescent="0.45">
      <c r="A303" s="8" t="s">
        <v>1999</v>
      </c>
      <c r="B303" s="4" t="str">
        <f>StateSelfAssessment!A158</f>
        <v>2.4.1 k. All content or learning materials respect copyright laws</v>
      </c>
      <c r="C303" s="5" t="str">
        <f>StateSelfAssessment!B158</f>
        <v>Yes</v>
      </c>
      <c r="D303" s="5" t="str">
        <f>StateSelfAssessment!C158</f>
        <v>Yes</v>
      </c>
      <c r="F303" s="8" t="s">
        <v>1999</v>
      </c>
      <c r="G303" s="58" t="s">
        <v>2000</v>
      </c>
      <c r="M303" s="8" t="s">
        <v>1999</v>
      </c>
    </row>
    <row r="304" spans="1:13" ht="27.7" thickBot="1" x14ac:dyDescent="0.45">
      <c r="B304" s="4"/>
      <c r="C304" s="5"/>
      <c r="D304" s="5"/>
      <c r="F304" s="8"/>
      <c r="G304" s="58" t="s">
        <v>2001</v>
      </c>
      <c r="M304" s="8"/>
    </row>
    <row r="305" spans="1:14" ht="41.35" thickBot="1" x14ac:dyDescent="0.45">
      <c r="A305" s="8" t="s">
        <v>2002</v>
      </c>
      <c r="B305" s="2" t="str">
        <f>StateSelfAssessment!A159</f>
        <v>2.4.1 l. There is no commercial marketing or advertising within the actual course content and lessons other than the course provider’s labeling/ branding</v>
      </c>
      <c r="C305" s="3" t="str">
        <f>StateSelfAssessment!B159</f>
        <v>Yes</v>
      </c>
      <c r="D305" s="3" t="str">
        <f>StateSelfAssessment!C159</f>
        <v>Yes</v>
      </c>
      <c r="F305" s="8" t="s">
        <v>2002</v>
      </c>
      <c r="G305" s="58" t="s">
        <v>2003</v>
      </c>
      <c r="M305" s="8" t="s">
        <v>2002</v>
      </c>
    </row>
    <row r="306" spans="1:14" ht="14" thickBot="1" x14ac:dyDescent="0.45">
      <c r="B306" s="2"/>
      <c r="C306" s="3"/>
      <c r="D306" s="3"/>
      <c r="F306" s="8"/>
      <c r="G306" s="58" t="s">
        <v>2004</v>
      </c>
      <c r="M306" s="8"/>
    </row>
    <row r="307" spans="1:14" ht="27.7" thickBot="1" x14ac:dyDescent="0.45">
      <c r="A307" s="8" t="s">
        <v>2005</v>
      </c>
      <c r="B307" s="4" t="str">
        <f>StateSelfAssessment!A160</f>
        <v>2.4.1 m. A glossary of driver education and any other relevant terms is provided on the site</v>
      </c>
      <c r="C307" s="5" t="str">
        <f>StateSelfAssessment!B160</f>
        <v>Planned</v>
      </c>
      <c r="D307" s="5" t="str">
        <f>StateSelfAssessment!C160</f>
        <v>Planned</v>
      </c>
      <c r="F307" s="8" t="s">
        <v>2005</v>
      </c>
      <c r="G307" s="58" t="s">
        <v>2006</v>
      </c>
      <c r="M307" s="8" t="s">
        <v>2005</v>
      </c>
    </row>
    <row r="308" spans="1:14" ht="55" thickBot="1" x14ac:dyDescent="0.45">
      <c r="A308" s="8" t="s">
        <v>2007</v>
      </c>
      <c r="B308" s="4" t="str">
        <f>StateSelfAssessment!A161</f>
        <v>2.4.1 n. Resources and materials that are supplemental to the course are clearly indicated as such and are supplied through links, downloadable documents, software, an online resource center, or other means that are easily accessible to the learner</v>
      </c>
      <c r="C308" s="5" t="str">
        <f>StateSelfAssessment!B161</f>
        <v>Yes</v>
      </c>
      <c r="D308" s="5" t="str">
        <f>StateSelfAssessment!C161</f>
        <v>Yes</v>
      </c>
      <c r="F308" s="8" t="s">
        <v>2007</v>
      </c>
      <c r="G308" s="58" t="s">
        <v>2008</v>
      </c>
      <c r="M308" s="8" t="s">
        <v>2007</v>
      </c>
    </row>
    <row r="309" spans="1:14" ht="14" thickBot="1" x14ac:dyDescent="0.45">
      <c r="B309" s="2"/>
      <c r="C309" s="3"/>
      <c r="D309" s="3"/>
      <c r="F309" s="8"/>
      <c r="G309" s="58" t="s">
        <v>2009</v>
      </c>
      <c r="M309" s="8"/>
    </row>
    <row r="310" spans="1:14" ht="41.35" thickBot="1" x14ac:dyDescent="0.45">
      <c r="A310" s="8" t="s">
        <v>2010</v>
      </c>
      <c r="B310" s="4" t="str">
        <f>StateSelfAssessment!A162</f>
        <v>2.4.1 o. Courses are facilitated by state-approved online instructors who meet section 3.0 of the Standards as well as the re-certification/re-approval process as outlined in Standard 3.5 in the Standards</v>
      </c>
      <c r="C310" s="5" t="str">
        <f>StateSelfAssessment!B162</f>
        <v>Yes</v>
      </c>
      <c r="D310" s="5" t="str">
        <f>StateSelfAssessment!C162</f>
        <v>Yes</v>
      </c>
      <c r="F310" s="8" t="s">
        <v>2010</v>
      </c>
      <c r="G310" s="58" t="s">
        <v>2011</v>
      </c>
      <c r="M310" s="8" t="s">
        <v>2010</v>
      </c>
    </row>
    <row r="311" spans="1:14" ht="27.7" thickBot="1" x14ac:dyDescent="0.45">
      <c r="B311" s="4"/>
      <c r="C311" s="5"/>
      <c r="D311" s="5"/>
      <c r="F311" s="8"/>
      <c r="G311" s="58" t="s">
        <v>2012</v>
      </c>
      <c r="M311" s="8"/>
    </row>
    <row r="312" spans="1:14" ht="27.7" thickBot="1" x14ac:dyDescent="0.45">
      <c r="A312" s="8" t="s">
        <v>2013</v>
      </c>
      <c r="B312" s="2" t="str">
        <f>StateSelfAssessment!A163</f>
        <v>2.4.1 p. Online instructors facilitate the course using one of two models</v>
      </c>
      <c r="C312" s="3"/>
      <c r="D312" s="3"/>
      <c r="F312" s="8" t="s">
        <v>2013</v>
      </c>
      <c r="G312" s="58" t="s">
        <v>2014</v>
      </c>
      <c r="M312" s="8" t="s">
        <v>2013</v>
      </c>
    </row>
    <row r="313" spans="1:14" ht="55" thickBot="1" x14ac:dyDescent="0.45">
      <c r="B313" s="2" t="str">
        <f>StateSelfAssessment!A164</f>
        <v>• Instructor-led: the online instructor leads the course through face-to-face or synchronous methods, interacts with learners regularly, actively monitors learner progress, and reviews assignments or tests as necessary</v>
      </c>
      <c r="C313" s="3" t="str">
        <f>StateSelfAssessment!B164</f>
        <v>No</v>
      </c>
      <c r="D313" s="3" t="str">
        <f>StateSelfAssessment!C164</f>
        <v>No</v>
      </c>
      <c r="F313" s="8"/>
      <c r="M313" s="8"/>
    </row>
    <row r="314" spans="1:14" ht="55" thickBot="1" x14ac:dyDescent="0.45">
      <c r="B314" s="2" t="str">
        <f>StateSelfAssessment!A165</f>
        <v>• Instructor-monitored/supported: an online instructor monitors the online course, monitors each learner’s progress, reviews and assesses learner submissions as required, and answers questions or concerns in a reasonable and timely manner</v>
      </c>
      <c r="C314" s="3" t="str">
        <f>StateSelfAssessment!B165</f>
        <v>Yes</v>
      </c>
      <c r="D314" s="3" t="str">
        <f>StateSelfAssessment!C165</f>
        <v>Yes</v>
      </c>
      <c r="F314" s="8"/>
      <c r="M314" s="8"/>
    </row>
    <row r="315" spans="1:14" ht="55" thickBot="1" x14ac:dyDescent="0.45">
      <c r="A315" s="8" t="s">
        <v>2015</v>
      </c>
      <c r="B315" s="2" t="str">
        <f>StateSelfAssessment!A166</f>
        <v>2.4.1 q. Online instructors who facilitate and personnel who manage the online driver education system are trained in the effective use of online-based driver education learning systems and methodologies by means of state-approved training</v>
      </c>
      <c r="C315" s="3" t="str">
        <f>StateSelfAssessment!B166</f>
        <v>Planned</v>
      </c>
      <c r="D315" s="3" t="str">
        <f>StateSelfAssessment!C166</f>
        <v>Planned</v>
      </c>
      <c r="F315" s="8" t="s">
        <v>2015</v>
      </c>
      <c r="G315" s="58" t="s">
        <v>2016</v>
      </c>
      <c r="M315" s="8" t="s">
        <v>2015</v>
      </c>
    </row>
    <row r="316" spans="1:14" ht="14" thickBot="1" x14ac:dyDescent="0.45">
      <c r="B316" s="4"/>
      <c r="C316" s="5"/>
      <c r="D316" s="5"/>
      <c r="G316" s="58" t="s">
        <v>2017</v>
      </c>
    </row>
    <row r="317" spans="1:14" ht="55" thickBot="1" x14ac:dyDescent="0.45">
      <c r="A317" s="8" t="s">
        <v>2018</v>
      </c>
      <c r="B317" s="2" t="str">
        <f>StateSelfAssessment!A167</f>
        <v>2.4.2 States shall establish requirements for the structural design of online delivery of driver education, if permitted, that describes how the course will be implemented in order to meet the learning and course requirements</v>
      </c>
      <c r="C317" s="3" t="str">
        <f>StateSelfAssessment!B167</f>
        <v>Planned</v>
      </c>
      <c r="D317" s="3" t="str">
        <f>StateSelfAssessment!C167</f>
        <v>Planned</v>
      </c>
      <c r="F317" s="8" t="s">
        <v>2018</v>
      </c>
      <c r="G317" s="140" t="s">
        <v>1632</v>
      </c>
      <c r="M317" s="8" t="s">
        <v>2018</v>
      </c>
      <c r="N317" s="140" t="s">
        <v>1632</v>
      </c>
    </row>
    <row r="318" spans="1:14" ht="27.7" thickBot="1" x14ac:dyDescent="0.45">
      <c r="B318" s="2"/>
      <c r="C318" s="3"/>
      <c r="D318" s="3"/>
      <c r="F318" s="8"/>
      <c r="G318" s="58" t="s">
        <v>2019</v>
      </c>
      <c r="M318" s="8"/>
    </row>
    <row r="319" spans="1:14" ht="55" thickBot="1" x14ac:dyDescent="0.45">
      <c r="A319" s="8" t="s">
        <v>2020</v>
      </c>
      <c r="B319" s="2" t="str">
        <f>StateSelfAssessment!A168</f>
        <v>2.4.2 a. The online course uses a variety of multimedia in various combinations to deliver the curriculum. These may include but not limited to videos, written materials, activities, testing, animation, interactive media, and simulations</v>
      </c>
      <c r="C319" s="3" t="str">
        <f>StateSelfAssessment!B168</f>
        <v>Yes</v>
      </c>
      <c r="D319" s="3" t="str">
        <f>StateSelfAssessment!C168</f>
        <v>Yes</v>
      </c>
      <c r="F319" s="8" t="s">
        <v>2020</v>
      </c>
      <c r="G319" s="58" t="s">
        <v>2021</v>
      </c>
      <c r="M319" s="8" t="s">
        <v>2020</v>
      </c>
    </row>
    <row r="320" spans="1:14" ht="14" thickBot="1" x14ac:dyDescent="0.45">
      <c r="B320" s="4"/>
      <c r="C320" s="5"/>
      <c r="D320" s="5"/>
      <c r="F320" s="8"/>
      <c r="G320" s="58" t="s">
        <v>2022</v>
      </c>
      <c r="M320" s="8"/>
    </row>
    <row r="321" spans="1:14" ht="27.7" thickBot="1" x14ac:dyDescent="0.45">
      <c r="A321" s="8" t="s">
        <v>2023</v>
      </c>
      <c r="B321" s="2" t="str">
        <f>StateSelfAssessment!A169</f>
        <v>2.4.2 b. The course structure employs one of three models:</v>
      </c>
      <c r="C321" s="3"/>
      <c r="D321" s="3"/>
      <c r="F321" s="8" t="s">
        <v>2023</v>
      </c>
      <c r="G321" s="58" t="s">
        <v>2024</v>
      </c>
      <c r="M321" s="8" t="s">
        <v>2023</v>
      </c>
    </row>
    <row r="322" spans="1:14" ht="55" thickBot="1" x14ac:dyDescent="0.45">
      <c r="B322" s="2" t="str">
        <f>StateSelfAssessment!A170</f>
        <v>• Hybrid/blended: the course delivery combines online (virtual) and classroom (face-to-face) instruction and meets the relevant delivery standards for both online and classroom settings. The overall course is instructor-led.</v>
      </c>
      <c r="C322" s="3" t="str">
        <f>StateSelfAssessment!B170</f>
        <v>Yes</v>
      </c>
      <c r="D322" s="3" t="str">
        <f>StateSelfAssessment!C170</f>
        <v>Yes</v>
      </c>
      <c r="F322" s="8"/>
      <c r="M322" s="8"/>
    </row>
    <row r="323" spans="1:14" ht="27.7" thickBot="1" x14ac:dyDescent="0.45">
      <c r="B323" s="2" t="str">
        <f>StateSelfAssessment!A171</f>
        <v>• Fully online, instructor-led: the course is delivered online and the majority of learning is synchronous.</v>
      </c>
      <c r="C323" s="3" t="str">
        <f>StateSelfAssessment!B171</f>
        <v>No</v>
      </c>
      <c r="D323" s="3" t="str">
        <f>StateSelfAssessment!C171</f>
        <v>No</v>
      </c>
      <c r="F323" s="8"/>
      <c r="M323" s="8"/>
    </row>
    <row r="324" spans="1:14" ht="27.7" thickBot="1" x14ac:dyDescent="0.45">
      <c r="B324" s="2" t="str">
        <f>StateSelfAssessment!A172</f>
        <v>• Fully online, instructor-monitored/supported: the course is delivered online and involves asynchronous or synchronous interaction.</v>
      </c>
      <c r="C324" s="3" t="str">
        <f>StateSelfAssessment!B172</f>
        <v>No</v>
      </c>
      <c r="D324" s="3" t="str">
        <f>StateSelfAssessment!C172</f>
        <v>No</v>
      </c>
      <c r="F324" s="8"/>
      <c r="M324" s="8"/>
    </row>
    <row r="325" spans="1:14" ht="68.7" thickBot="1" x14ac:dyDescent="0.45">
      <c r="A325" s="8" t="s">
        <v>2025</v>
      </c>
      <c r="B325" s="2" t="str">
        <f>StateSelfAssessment!A173</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325" s="3" t="str">
        <f>StateSelfAssessment!B173</f>
        <v>Planned</v>
      </c>
      <c r="D325" s="3" t="str">
        <f>StateSelfAssessment!C173</f>
        <v>Planned</v>
      </c>
      <c r="F325" s="8" t="s">
        <v>2025</v>
      </c>
      <c r="G325" s="58" t="s">
        <v>2026</v>
      </c>
      <c r="M325" s="8" t="s">
        <v>2025</v>
      </c>
    </row>
    <row r="326" spans="1:14" ht="41.35" thickBot="1" x14ac:dyDescent="0.45">
      <c r="A326" s="8" t="s">
        <v>2027</v>
      </c>
      <c r="B326" s="2" t="str">
        <f>StateSelfAssessment!A174</f>
        <v>2.4.2 d. The structure of the course should facilitate learner-learner interaction, which allows learners to benefit from the questions and experiences of others, through either</v>
      </c>
      <c r="C326" s="3">
        <f>StateSelfAssessment!B174</f>
        <v>0</v>
      </c>
      <c r="D326" s="3">
        <f>StateSelfAssessment!C174</f>
        <v>0</v>
      </c>
      <c r="F326" s="8" t="s">
        <v>2027</v>
      </c>
      <c r="G326" s="58" t="s">
        <v>2028</v>
      </c>
      <c r="M326" s="8" t="s">
        <v>2027</v>
      </c>
    </row>
    <row r="327" spans="1:14" ht="27.7" thickBot="1" x14ac:dyDescent="0.45">
      <c r="B327" s="2" t="str">
        <f>StateSelfAssessment!A175</f>
        <v>• Synchronous mode(s) (e.g., webcam, Skype, video conference, phone conversations)</v>
      </c>
      <c r="C327" s="3" t="str">
        <f>StateSelfAssessment!B175</f>
        <v>No</v>
      </c>
      <c r="D327" s="3" t="str">
        <f>StateSelfAssessment!C175</f>
        <v>No</v>
      </c>
      <c r="F327" s="8"/>
      <c r="G327" s="58" t="s">
        <v>2029</v>
      </c>
      <c r="M327" s="8"/>
    </row>
    <row r="328" spans="1:14" ht="27.7" thickBot="1" x14ac:dyDescent="0.45">
      <c r="B328" s="2" t="str">
        <f>StateSelfAssessment!A176</f>
        <v>• Asynchronous mode(s) (e.g., blogs, emails, forums, message boards, podcasts, etc.)</v>
      </c>
      <c r="C328" s="3" t="str">
        <f>StateSelfAssessment!B176</f>
        <v>Planned</v>
      </c>
      <c r="D328" s="3" t="str">
        <f>StateSelfAssessment!C176</f>
        <v>Planned</v>
      </c>
      <c r="F328" s="8"/>
      <c r="G328" s="58" t="s">
        <v>2029</v>
      </c>
      <c r="M328" s="8"/>
    </row>
    <row r="329" spans="1:14" ht="55" thickBot="1" x14ac:dyDescent="0.45">
      <c r="A329" s="8" t="s">
        <v>2030</v>
      </c>
      <c r="B329" s="2" t="str">
        <f>StateSelfAssessment!A177</f>
        <v>2.4.2 e. The curriculum is designed to provide at least the minimum number of hours of instruction as prescribed in the Standards section 2.1.3 and is of sufficient rigor, depth, and breadth to meet the learning outcomes</v>
      </c>
      <c r="C329" s="3">
        <f>StateSelfAssessment!B177</f>
        <v>0</v>
      </c>
      <c r="D329" s="3">
        <f>StateSelfAssessment!C177</f>
        <v>0</v>
      </c>
      <c r="F329" s="8" t="s">
        <v>2030</v>
      </c>
      <c r="G329" s="58" t="s">
        <v>2031</v>
      </c>
      <c r="M329" s="8" t="s">
        <v>2030</v>
      </c>
    </row>
    <row r="330" spans="1:14" ht="55" thickBot="1" x14ac:dyDescent="0.45">
      <c r="B330" s="2" t="str">
        <f>StateSelfAssessment!A178</f>
        <v>• This is exclusive of supplemental material or learner time spent online (i.e., time is measured by the length of time it takes to teach an instructional component, not including extra information, or how long it takes learners to complete the component)</v>
      </c>
      <c r="C330" s="3" t="str">
        <f>StateSelfAssessment!B178</f>
        <v>Yes</v>
      </c>
      <c r="D330" s="3" t="str">
        <f>StateSelfAssessment!C178</f>
        <v>Yes</v>
      </c>
      <c r="F330" s="8"/>
      <c r="M330" s="8"/>
    </row>
    <row r="331" spans="1:14" ht="55" thickBot="1" x14ac:dyDescent="0.45">
      <c r="A331" s="8" t="s">
        <v>2032</v>
      </c>
      <c r="B331" s="2" t="str">
        <f>StateSelfAssessment!A179</f>
        <v>2.4.2 f. Online instruction does not exceed time limits as set out by section 2.1.4 of the Standards. The entire online course adheres to the concept of distributive learning, and is completed according to the time requirements set in section 2.1.3</v>
      </c>
      <c r="C331" s="3" t="str">
        <f>StateSelfAssessment!B179</f>
        <v>Planned</v>
      </c>
      <c r="D331" s="3" t="str">
        <f>StateSelfAssessment!C179</f>
        <v>Planned</v>
      </c>
      <c r="F331" s="8" t="s">
        <v>2032</v>
      </c>
      <c r="G331" s="58" t="s">
        <v>2033</v>
      </c>
      <c r="M331" s="8" t="s">
        <v>2032</v>
      </c>
    </row>
    <row r="332" spans="1:14" ht="41.35" thickBot="1" x14ac:dyDescent="0.45">
      <c r="A332" s="8" t="s">
        <v>2034</v>
      </c>
      <c r="B332" s="2" t="str">
        <f>StateSelfAssessment!A180</f>
        <v>2.4.2 g. The online course presents information in various formats, providing supplemental material and resources, and demonstrating instructor capacity to adapt instruction to learner needs</v>
      </c>
      <c r="C332" s="3" t="str">
        <f>StateSelfAssessment!B180</f>
        <v>No</v>
      </c>
      <c r="D332" s="3" t="str">
        <f>StateSelfAssessment!C180</f>
        <v>No</v>
      </c>
      <c r="F332" s="8" t="s">
        <v>2034</v>
      </c>
      <c r="G332" s="58" t="s">
        <v>2035</v>
      </c>
      <c r="M332" s="8" t="s">
        <v>2034</v>
      </c>
    </row>
    <row r="333" spans="1:14" ht="14" thickBot="1" x14ac:dyDescent="0.45">
      <c r="B333" s="4"/>
      <c r="C333" s="5"/>
      <c r="D333" s="5"/>
      <c r="F333" s="8"/>
      <c r="G333" s="58" t="s">
        <v>2036</v>
      </c>
      <c r="M333" s="8"/>
    </row>
    <row r="334" spans="1:14" ht="50.2" customHeight="1" thickBot="1" x14ac:dyDescent="0.45">
      <c r="A334" s="8" t="s">
        <v>2037</v>
      </c>
      <c r="B334" s="2" t="str">
        <f>StateSelfAssessment!A181</f>
        <v>2.4.2 h. Online providers encourage learners to begin behind-the-wheel training, according to State licensing, after beginning the online course or as soon as possible after completing the online course</v>
      </c>
      <c r="C334" s="2" t="str">
        <f>StateSelfAssessment!B181</f>
        <v>Yes</v>
      </c>
      <c r="D334" s="2" t="str">
        <f>StateSelfAssessment!C181</f>
        <v>Yes</v>
      </c>
      <c r="F334" s="8" t="s">
        <v>2037</v>
      </c>
      <c r="G334" s="58" t="s">
        <v>2038</v>
      </c>
      <c r="M334" s="8" t="s">
        <v>2037</v>
      </c>
    </row>
    <row r="335" spans="1:14" ht="57.7" customHeight="1" thickBot="1" x14ac:dyDescent="0.45">
      <c r="A335" s="8" t="s">
        <v>2039</v>
      </c>
      <c r="B335" s="2" t="str">
        <f>StateSelfAssessment!A182</f>
        <v>2.4.3 States shall establish requirements for the evaluation/testing/assessment of online delivery of driver education, if permitted, that refers to how and what type of evaluation will be carried out for learners, the course, and online instructors</v>
      </c>
      <c r="C335" s="5"/>
      <c r="D335" s="5"/>
      <c r="F335" s="8" t="s">
        <v>2039</v>
      </c>
      <c r="G335" s="140" t="s">
        <v>1647</v>
      </c>
      <c r="M335" s="8" t="s">
        <v>2039</v>
      </c>
      <c r="N335" s="140" t="s">
        <v>1647</v>
      </c>
    </row>
    <row r="336" spans="1:14" ht="27.7" thickBot="1" x14ac:dyDescent="0.45">
      <c r="B336" s="4"/>
      <c r="C336" s="5"/>
      <c r="D336" s="5"/>
      <c r="F336" s="8"/>
      <c r="G336" s="58" t="s">
        <v>2040</v>
      </c>
      <c r="M336" s="8"/>
    </row>
    <row r="337" spans="1:14" ht="49" customHeight="1" thickBot="1" x14ac:dyDescent="0.45">
      <c r="A337" s="8" t="s">
        <v>2041</v>
      </c>
      <c r="B337" s="2" t="str">
        <f>StateSelfAssessment!A183</f>
        <v>2.4.3 a. Evaluations and assessments of learners are consistent with the concepts, lessons, and course objectives. The methods for evaluation are clearly stated in the course</v>
      </c>
      <c r="C337" s="2" t="str">
        <f>StateSelfAssessment!B183</f>
        <v>Planned</v>
      </c>
      <c r="D337" s="2" t="str">
        <f>StateSelfAssessment!C183</f>
        <v>Planned</v>
      </c>
      <c r="F337" s="8" t="s">
        <v>2041</v>
      </c>
      <c r="G337" s="58" t="s">
        <v>2042</v>
      </c>
      <c r="M337" s="8" t="s">
        <v>2041</v>
      </c>
    </row>
    <row r="338" spans="1:14" ht="27.7" thickBot="1" x14ac:dyDescent="0.45">
      <c r="B338" s="2"/>
      <c r="C338" s="3"/>
      <c r="D338" s="3"/>
      <c r="F338" s="8"/>
      <c r="G338" s="58" t="s">
        <v>2043</v>
      </c>
      <c r="M338" s="8"/>
    </row>
    <row r="339" spans="1:14" ht="55" thickBot="1" x14ac:dyDescent="0.45">
      <c r="A339" s="8" t="s">
        <v>2044</v>
      </c>
      <c r="B339" s="4" t="str">
        <f>StateSelfAssessment!A184</f>
        <v>2.4.3 b. Evaluation and assessment are conducted in a variety of formats (such as quizzes, electronically submitted assignments, questions regarding video segments, responses in blog/online discussions, random questions, or other means)</v>
      </c>
      <c r="C339" s="5" t="str">
        <f>StateSelfAssessment!B184</f>
        <v>Planned</v>
      </c>
      <c r="D339" s="5" t="str">
        <f>StateSelfAssessment!C184</f>
        <v>Planned</v>
      </c>
      <c r="F339" s="8" t="s">
        <v>2044</v>
      </c>
      <c r="G339" s="58" t="s">
        <v>2045</v>
      </c>
      <c r="M339" s="8" t="s">
        <v>2044</v>
      </c>
    </row>
    <row r="340" spans="1:14" ht="55" thickBot="1" x14ac:dyDescent="0.45">
      <c r="A340" s="8" t="s">
        <v>2046</v>
      </c>
      <c r="B340" s="2" t="str">
        <f>StateSelfAssessment!A185</f>
        <v>2.4.3 c. The course contains a pool of quiz and test questions that are randomly selected and distributed across learners and across individual lessons, in order to prevent learners from copying and/or sharing test information</v>
      </c>
      <c r="C340" s="3" t="str">
        <f>StateSelfAssessment!B185</f>
        <v>Planned</v>
      </c>
      <c r="D340" s="3" t="str">
        <f>StateSelfAssessment!C185</f>
        <v>Planned</v>
      </c>
      <c r="F340" s="8" t="s">
        <v>2046</v>
      </c>
      <c r="G340" s="58" t="s">
        <v>2047</v>
      </c>
      <c r="M340" s="8" t="s">
        <v>2046</v>
      </c>
    </row>
    <row r="341" spans="1:14" ht="27.7" thickBot="1" x14ac:dyDescent="0.45">
      <c r="A341" s="8" t="s">
        <v>2048</v>
      </c>
      <c r="B341" s="2" t="str">
        <f>StateSelfAssessment!A186</f>
        <v>2.4.3 d. Evaluation of learners is conducted on an ongoing and varied basis</v>
      </c>
      <c r="C341" s="3">
        <f>StateSelfAssessment!B186</f>
        <v>0</v>
      </c>
      <c r="D341" s="3">
        <f>StateSelfAssessment!C186</f>
        <v>0</v>
      </c>
      <c r="F341" s="8" t="s">
        <v>2048</v>
      </c>
      <c r="G341" s="58" t="s">
        <v>2049</v>
      </c>
      <c r="M341" s="8" t="s">
        <v>2048</v>
      </c>
    </row>
    <row r="342" spans="1:14" ht="14" thickBot="1" x14ac:dyDescent="0.45">
      <c r="A342" s="8" t="s">
        <v>15</v>
      </c>
      <c r="B342" s="2" t="str">
        <f>StateSelfAssessment!A187</f>
        <v>• It may occur following the teaching of major concepts</v>
      </c>
      <c r="C342" s="3" t="str">
        <f>StateSelfAssessment!B187</f>
        <v>Yes</v>
      </c>
      <c r="D342" s="3" t="str">
        <f>StateSelfAssessment!C187</f>
        <v>Yes</v>
      </c>
      <c r="F342" s="8" t="s">
        <v>15</v>
      </c>
      <c r="M342" s="8" t="s">
        <v>15</v>
      </c>
    </row>
    <row r="343" spans="1:14" ht="14" thickBot="1" x14ac:dyDescent="0.45">
      <c r="B343" s="2" t="str">
        <f>StateSelfAssessment!A188</f>
        <v>• It shall occur at the end of the unit</v>
      </c>
      <c r="C343" s="3" t="str">
        <f>StateSelfAssessment!B188</f>
        <v>Yes</v>
      </c>
      <c r="D343" s="3" t="str">
        <f>StateSelfAssessment!C188</f>
        <v>Yes</v>
      </c>
      <c r="F343" s="8"/>
      <c r="M343" s="8"/>
    </row>
    <row r="344" spans="1:14" ht="27.7" thickBot="1" x14ac:dyDescent="0.45">
      <c r="A344" s="8" t="s">
        <v>2050</v>
      </c>
      <c r="B344" s="2" t="str">
        <f>StateSelfAssessment!A189</f>
        <v>2.4.3 e. Feedback on evaluations or assessments is constructive, informative, and frequently provided</v>
      </c>
      <c r="C344" s="3" t="str">
        <f>StateSelfAssessment!B189</f>
        <v>Planned</v>
      </c>
      <c r="D344" s="3" t="str">
        <f>StateSelfAssessment!C189</f>
        <v>Planned</v>
      </c>
      <c r="F344" s="8" t="s">
        <v>2050</v>
      </c>
      <c r="G344" s="58" t="s">
        <v>2051</v>
      </c>
      <c r="M344" s="8" t="s">
        <v>2050</v>
      </c>
    </row>
    <row r="345" spans="1:14" ht="27.7" thickBot="1" x14ac:dyDescent="0.45">
      <c r="A345" s="8" t="s">
        <v>2052</v>
      </c>
      <c r="B345" s="2" t="str">
        <f>StateSelfAssessment!A190</f>
        <v>2.4.3 f. Course quizzes, activities, and any other assessment techniques are graded and tracked by the program and/or the online instructor</v>
      </c>
      <c r="C345" s="3" t="str">
        <f>StateSelfAssessment!B190</f>
        <v>Yes</v>
      </c>
      <c r="D345" s="3" t="str">
        <f>StateSelfAssessment!C190</f>
        <v>Yes</v>
      </c>
      <c r="F345" s="8" t="s">
        <v>2052</v>
      </c>
      <c r="G345" s="58" t="s">
        <v>2053</v>
      </c>
      <c r="M345" s="8" t="s">
        <v>2052</v>
      </c>
    </row>
    <row r="346" spans="1:14" ht="27.7" thickBot="1" x14ac:dyDescent="0.45">
      <c r="A346" s="8" t="s">
        <v>2054</v>
      </c>
      <c r="B346" s="2" t="str">
        <f>StateSelfAssessment!A191</f>
        <v>2.4.3 g. Learners are able to see their grades as they progress through the course</v>
      </c>
      <c r="C346" s="3" t="str">
        <f>StateSelfAssessment!B191</f>
        <v>Planned</v>
      </c>
      <c r="D346" s="3" t="str">
        <f>StateSelfAssessment!C191</f>
        <v>Planned</v>
      </c>
      <c r="F346" s="8" t="s">
        <v>2054</v>
      </c>
      <c r="G346" s="58" t="s">
        <v>2055</v>
      </c>
      <c r="M346" s="8" t="s">
        <v>2054</v>
      </c>
    </row>
    <row r="347" spans="1:14" ht="27.7" thickBot="1" x14ac:dyDescent="0.45">
      <c r="A347" s="8" t="s">
        <v>2056</v>
      </c>
      <c r="B347" s="2" t="str">
        <f>StateSelfAssessment!A192</f>
        <v>2.4.3 h. Where applicable, learner progress and performance are communicated to parents/guardians (e.g., for minors)</v>
      </c>
      <c r="C347" s="3" t="str">
        <f>StateSelfAssessment!B192</f>
        <v>Planned</v>
      </c>
      <c r="D347" s="3" t="str">
        <f>StateSelfAssessment!C192</f>
        <v>Planned</v>
      </c>
      <c r="F347" s="8" t="s">
        <v>2056</v>
      </c>
      <c r="G347" s="58" t="s">
        <v>2057</v>
      </c>
      <c r="M347" s="8" t="s">
        <v>2056</v>
      </c>
    </row>
    <row r="348" spans="1:14" ht="27.7" thickBot="1" x14ac:dyDescent="0.45">
      <c r="A348" s="8" t="s">
        <v>2058</v>
      </c>
      <c r="B348" s="2" t="str">
        <f>StateSelfAssessment!A193</f>
        <v>2.4.3 i. For the final test, the identity of each learner should be verified as required by the state</v>
      </c>
      <c r="C348" s="3" t="str">
        <f>StateSelfAssessment!B193</f>
        <v>Yes</v>
      </c>
      <c r="D348" s="3" t="str">
        <f>StateSelfAssessment!C193</f>
        <v>Yes</v>
      </c>
      <c r="F348" s="8" t="s">
        <v>2058</v>
      </c>
      <c r="G348" s="58" t="s">
        <v>2059</v>
      </c>
      <c r="M348" s="8" t="s">
        <v>2058</v>
      </c>
    </row>
    <row r="349" spans="1:14" ht="41.35" thickBot="1" x14ac:dyDescent="0.45">
      <c r="A349" s="8" t="s">
        <v>2060</v>
      </c>
      <c r="B349" s="2" t="str">
        <f>StateSelfAssessment!A194</f>
        <v>2.4.3 j. The online course provider frequently and in various ways assesses the delivery of the course and the curriculum, such as, learners are given the opportunity to provide feedback on the course</v>
      </c>
      <c r="C349" s="3" t="str">
        <f>StateSelfAssessment!B194</f>
        <v>Planned</v>
      </c>
      <c r="D349" s="3" t="str">
        <f>StateSelfAssessment!C194</f>
        <v>Planned</v>
      </c>
      <c r="F349" s="8" t="s">
        <v>2060</v>
      </c>
      <c r="G349" s="58" t="s">
        <v>2061</v>
      </c>
      <c r="M349" s="8" t="s">
        <v>2060</v>
      </c>
    </row>
    <row r="350" spans="1:14" ht="82.35" thickBot="1" x14ac:dyDescent="0.45">
      <c r="A350" s="8" t="s">
        <v>2062</v>
      </c>
      <c r="B350" s="2" t="str">
        <f>StateSelfAssessment!A195</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350" s="3">
        <f>StateSelfAssessment!B195</f>
        <v>0</v>
      </c>
      <c r="D350" s="3">
        <f>StateSelfAssessment!C195</f>
        <v>0</v>
      </c>
      <c r="F350" s="8" t="s">
        <v>2062</v>
      </c>
      <c r="G350" s="140" t="s">
        <v>1660</v>
      </c>
      <c r="M350" s="8" t="s">
        <v>2062</v>
      </c>
      <c r="N350" s="140" t="s">
        <v>1660</v>
      </c>
    </row>
    <row r="351" spans="1:14" ht="27.7" thickBot="1" x14ac:dyDescent="0.45">
      <c r="B351" s="2"/>
      <c r="C351" s="3"/>
      <c r="D351" s="3"/>
      <c r="F351" s="8"/>
      <c r="G351" s="58" t="s">
        <v>2063</v>
      </c>
      <c r="M351" s="8"/>
    </row>
    <row r="352" spans="1:14" ht="55" thickBot="1" x14ac:dyDescent="0.45">
      <c r="A352" s="8" t="s">
        <v>2064</v>
      </c>
      <c r="B352" s="2" t="str">
        <f>StateSelfAssessment!A196</f>
        <v>2.4.4 a. The technological requirements such as hardware, web browser, software, internet connection speed, and other required components to take the course are clearly described on the website, prior to the opportunity to purchase the course</v>
      </c>
      <c r="C352" s="3" t="str">
        <f>StateSelfAssessment!B196</f>
        <v>Planned</v>
      </c>
      <c r="D352" s="3" t="str">
        <f>StateSelfAssessment!C196</f>
        <v>Planned</v>
      </c>
      <c r="F352" s="8" t="s">
        <v>2064</v>
      </c>
      <c r="G352" s="58" t="s">
        <v>2065</v>
      </c>
      <c r="M352" s="8" t="s">
        <v>2064</v>
      </c>
    </row>
    <row r="353" spans="1:14" ht="41.35" thickBot="1" x14ac:dyDescent="0.45">
      <c r="A353" s="8" t="s">
        <v>2066</v>
      </c>
      <c r="B353" s="2" t="str">
        <f>StateSelfAssessment!A197</f>
        <v>2.4.4 b. The web pages and components are clearly organized. A site map, contact page, and orientation section that explain how to use the course are provided</v>
      </c>
      <c r="C353" s="3" t="str">
        <f>StateSelfAssessment!B197</f>
        <v>Planned</v>
      </c>
      <c r="D353" s="3" t="str">
        <f>StateSelfAssessment!C197</f>
        <v>Planned</v>
      </c>
      <c r="F353" s="8" t="s">
        <v>2066</v>
      </c>
      <c r="G353" s="58" t="s">
        <v>2067</v>
      </c>
      <c r="M353" s="8" t="s">
        <v>2066</v>
      </c>
    </row>
    <row r="354" spans="1:14" ht="27.7" thickBot="1" x14ac:dyDescent="0.45">
      <c r="B354" s="2" t="str">
        <f>StateSelfAssessment!A198</f>
        <v>• Contact information for technical support is provided and technical support hours of availability are clearly posted on the website</v>
      </c>
      <c r="C354" s="3" t="str">
        <f>StateSelfAssessment!B198</f>
        <v>Planned</v>
      </c>
      <c r="D354" s="3" t="str">
        <f>StateSelfAssessment!C198</f>
        <v>Planned</v>
      </c>
      <c r="F354" s="8"/>
      <c r="G354" s="58" t="s">
        <v>2068</v>
      </c>
      <c r="M354" s="8"/>
    </row>
    <row r="355" spans="1:14" ht="27.7" thickBot="1" x14ac:dyDescent="0.45">
      <c r="A355" s="8" t="s">
        <v>2069</v>
      </c>
      <c r="B355" s="2" t="str">
        <f>StateSelfAssessment!A199</f>
        <v>2.4.4 c. The course and the website are user-friendly, easy to navigate, and accessible to learners</v>
      </c>
      <c r="C355" s="3" t="str">
        <f>StateSelfAssessment!B199</f>
        <v>Yes</v>
      </c>
      <c r="D355" s="3" t="str">
        <f>StateSelfAssessment!C199</f>
        <v>Yes</v>
      </c>
      <c r="F355" s="8" t="s">
        <v>2069</v>
      </c>
      <c r="G355" s="58" t="s">
        <v>2070</v>
      </c>
      <c r="M355" s="8" t="s">
        <v>2069</v>
      </c>
    </row>
    <row r="356" spans="1:14" ht="27.7" thickBot="1" x14ac:dyDescent="0.45">
      <c r="A356" s="8" t="s">
        <v>2071</v>
      </c>
      <c r="B356" s="2" t="str">
        <f>StateSelfAssessment!A200</f>
        <v>2.4.4 d. Courses must require learners to complete all required elements prior to completing the course</v>
      </c>
      <c r="C356" s="3" t="str">
        <f>StateSelfAssessment!B200</f>
        <v>Yes</v>
      </c>
      <c r="D356" s="3" t="str">
        <f>StateSelfAssessment!C200</f>
        <v>Yes</v>
      </c>
      <c r="F356" s="8" t="s">
        <v>2071</v>
      </c>
      <c r="G356" s="58" t="s">
        <v>2072</v>
      </c>
      <c r="M356" s="8" t="s">
        <v>2071</v>
      </c>
    </row>
    <row r="357" spans="1:14" ht="55" thickBot="1" x14ac:dyDescent="0.45">
      <c r="A357" s="8" t="s">
        <v>2073</v>
      </c>
      <c r="B357" s="2" t="str">
        <f>StateSelfAssessment!A201</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357" s="3" t="str">
        <f>StateSelfAssessment!B201</f>
        <v>Planned</v>
      </c>
      <c r="D357" s="3" t="str">
        <f>StateSelfAssessment!C201</f>
        <v>Planned</v>
      </c>
      <c r="F357" s="8" t="s">
        <v>2073</v>
      </c>
      <c r="G357" s="58" t="s">
        <v>2074</v>
      </c>
      <c r="M357" s="8" t="s">
        <v>2073</v>
      </c>
    </row>
    <row r="358" spans="1:14" ht="14" thickBot="1" x14ac:dyDescent="0.45">
      <c r="B358" s="2"/>
      <c r="C358" s="3"/>
      <c r="D358" s="3"/>
      <c r="F358" s="8"/>
      <c r="G358" s="58" t="s">
        <v>2075</v>
      </c>
      <c r="M358" s="8"/>
    </row>
    <row r="359" spans="1:14" ht="27.7" thickBot="1" x14ac:dyDescent="0.45">
      <c r="A359" s="8" t="s">
        <v>2076</v>
      </c>
      <c r="B359" s="4" t="str">
        <f>StateSelfAssessment!A202</f>
        <v>2.4.4 f. Learners are required to use a username and password to enroll in and to access the course at all times</v>
      </c>
      <c r="C359" s="5" t="str">
        <f>StateSelfAssessment!B202</f>
        <v>Yes</v>
      </c>
      <c r="D359" s="5" t="str">
        <f>StateSelfAssessment!C202</f>
        <v>Yes</v>
      </c>
      <c r="F359" s="8" t="s">
        <v>2076</v>
      </c>
      <c r="G359" s="58" t="s">
        <v>2077</v>
      </c>
      <c r="M359" s="8" t="s">
        <v>2076</v>
      </c>
    </row>
    <row r="360" spans="1:14" ht="41.35" thickBot="1" x14ac:dyDescent="0.45">
      <c r="A360" s="8" t="s">
        <v>2078</v>
      </c>
      <c r="B360" s="4" t="str">
        <f>StateSelfAssessment!A203</f>
        <v>2.4.4 g. Learners are logged out of the course after a specified amount of inactivity established by the State or the online provider. The learner is required to login again to resume the course</v>
      </c>
      <c r="C360" s="5" t="str">
        <f>StateSelfAssessment!B203</f>
        <v>Planned</v>
      </c>
      <c r="D360" s="5" t="str">
        <f>StateSelfAssessment!C203</f>
        <v>Planned</v>
      </c>
      <c r="F360" s="8" t="s">
        <v>2078</v>
      </c>
      <c r="G360" s="58" t="s">
        <v>2079</v>
      </c>
      <c r="M360" s="8" t="s">
        <v>2078</v>
      </c>
    </row>
    <row r="361" spans="1:14" ht="55" thickBot="1" x14ac:dyDescent="0.45">
      <c r="A361" s="8" t="s">
        <v>2080</v>
      </c>
      <c r="B361" s="4" t="str">
        <f>StateSelfAssessment!A204</f>
        <v>2.4.4 h. The identity of each learner is verified on a random basis throughout the course to ensure the learner who is signed in is the individual completing the course (e.g. the learner is prompted with security questions upon login and at random during the course.)</v>
      </c>
      <c r="C361" s="5" t="str">
        <f>StateSelfAssessment!B204</f>
        <v>Planned</v>
      </c>
      <c r="D361" s="5" t="str">
        <f>StateSelfAssessment!C204</f>
        <v>Planned</v>
      </c>
      <c r="F361" s="8" t="s">
        <v>2080</v>
      </c>
      <c r="G361" s="58" t="s">
        <v>2081</v>
      </c>
      <c r="M361" s="8" t="s">
        <v>2080</v>
      </c>
    </row>
    <row r="362" spans="1:14" ht="27.7" thickBot="1" x14ac:dyDescent="0.45">
      <c r="A362" s="8" t="s">
        <v>2082</v>
      </c>
      <c r="B362" s="4" t="str">
        <f>StateSelfAssessment!A205</f>
        <v>2.4.4 i. When learners log back into the course, they are able to resume from their last verified activity</v>
      </c>
      <c r="C362" s="5" t="str">
        <f>StateSelfAssessment!B205</f>
        <v>Yes</v>
      </c>
      <c r="D362" s="5" t="str">
        <f>StateSelfAssessment!C205</f>
        <v>Yes</v>
      </c>
      <c r="F362" s="8" t="s">
        <v>2082</v>
      </c>
      <c r="G362" s="58" t="s">
        <v>2083</v>
      </c>
      <c r="M362" s="8" t="s">
        <v>2082</v>
      </c>
    </row>
    <row r="363" spans="1:14" ht="68.7" thickBot="1" x14ac:dyDescent="0.45">
      <c r="A363" s="8" t="s">
        <v>2084</v>
      </c>
      <c r="B363" s="4" t="str">
        <f>StateSelfAssessment!A206</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363" s="5">
        <f>StateSelfAssessment!B206</f>
        <v>0</v>
      </c>
      <c r="D363" s="5">
        <f>StateSelfAssessment!C206</f>
        <v>0</v>
      </c>
      <c r="F363" s="8" t="s">
        <v>2084</v>
      </c>
      <c r="G363" s="140" t="s">
        <v>1671</v>
      </c>
      <c r="M363" s="8" t="s">
        <v>2084</v>
      </c>
      <c r="N363" s="140" t="s">
        <v>1671</v>
      </c>
    </row>
    <row r="364" spans="1:14" ht="41.35" thickBot="1" x14ac:dyDescent="0.45">
      <c r="B364" s="4"/>
      <c r="C364" s="5"/>
      <c r="D364" s="5"/>
      <c r="F364" s="8"/>
      <c r="G364" s="58" t="s">
        <v>2085</v>
      </c>
      <c r="M364" s="8"/>
    </row>
    <row r="365" spans="1:14" ht="14" thickBot="1" x14ac:dyDescent="0.45">
      <c r="B365" s="4"/>
      <c r="C365" s="5"/>
      <c r="D365" s="5"/>
      <c r="F365" s="8"/>
      <c r="G365" s="58" t="s">
        <v>2086</v>
      </c>
      <c r="M365" s="8"/>
    </row>
    <row r="366" spans="1:14" ht="55" thickBot="1" x14ac:dyDescent="0.45">
      <c r="A366" s="8" t="s">
        <v>2087</v>
      </c>
      <c r="B366" s="2" t="str">
        <f>StateSelfAssessment!A207</f>
        <v>2.4.5 a. The course and the online provider shall be authorized by the state-regulating authority to operate within the state and to provide online driver education instruction for the purpose of meeting state certification requirements</v>
      </c>
      <c r="C366" s="3"/>
      <c r="D366" s="3"/>
      <c r="F366" s="8" t="s">
        <v>2087</v>
      </c>
      <c r="G366" s="58" t="s">
        <v>2088</v>
      </c>
      <c r="M366" s="8" t="s">
        <v>2087</v>
      </c>
    </row>
    <row r="367" spans="1:14" ht="27.7" thickBot="1" x14ac:dyDescent="0.45">
      <c r="B367" s="2" t="str">
        <f>StateSelfAssessment!A208</f>
        <v>• If the state requires online providers to re-apply for approval to operate, the online provider shall meet the State requirements</v>
      </c>
      <c r="C367" s="3" t="str">
        <f>StateSelfAssessment!B208</f>
        <v>Planned</v>
      </c>
      <c r="D367" s="3" t="str">
        <f>StateSelfAssessment!C208</f>
        <v>Planned</v>
      </c>
      <c r="F367" s="8"/>
      <c r="M367" s="8"/>
    </row>
    <row r="368" spans="1:14" ht="68.7" thickBot="1" x14ac:dyDescent="0.45">
      <c r="A368" s="8" t="s">
        <v>2089</v>
      </c>
      <c r="B368" s="2" t="str">
        <f>StateSelfAssessment!A209</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368" s="3" t="str">
        <f>StateSelfAssessment!B209</f>
        <v>Planned</v>
      </c>
      <c r="D368" s="3" t="str">
        <f>StateSelfAssessment!C209</f>
        <v>Planned</v>
      </c>
      <c r="F368" s="8" t="s">
        <v>2089</v>
      </c>
      <c r="G368" s="58" t="s">
        <v>2090</v>
      </c>
      <c r="M368" s="8" t="s">
        <v>2089</v>
      </c>
    </row>
    <row r="369" spans="1:13" ht="41.35" thickBot="1" x14ac:dyDescent="0.45">
      <c r="A369" s="8" t="s">
        <v>2091</v>
      </c>
      <c r="B369" s="2" t="str">
        <f>StateSelfAssessment!A210</f>
        <v>2.4.5 c. The state should list on the appropriate public state website all approved providers, as well as those online providers who previously held state approval but who are no longer approved</v>
      </c>
      <c r="C369" s="3" t="str">
        <f>StateSelfAssessment!B210</f>
        <v>Planned</v>
      </c>
      <c r="D369" s="3" t="str">
        <f>StateSelfAssessment!C210</f>
        <v>Planned</v>
      </c>
      <c r="F369" s="8" t="s">
        <v>2091</v>
      </c>
      <c r="G369" s="58" t="s">
        <v>2092</v>
      </c>
      <c r="M369" s="8" t="s">
        <v>2091</v>
      </c>
    </row>
    <row r="370" spans="1:13" ht="55" thickBot="1" x14ac:dyDescent="0.45">
      <c r="A370" s="8" t="s">
        <v>2093</v>
      </c>
      <c r="B370" s="2" t="str">
        <f>StateSelfAssessment!A211</f>
        <v>2.4.5 d. The online provider’s website describes how the course meets state and/or federal accessibility standards (e.g., conforms to US Sections 504 and 508 of the Rehabilitation Act in connection to information technology) to ensure equal access to all users</v>
      </c>
      <c r="C370" s="3">
        <f>StateSelfAssessment!B211</f>
        <v>0</v>
      </c>
      <c r="D370" s="3">
        <f>StateSelfAssessment!C211</f>
        <v>0</v>
      </c>
      <c r="F370" s="8" t="s">
        <v>2093</v>
      </c>
      <c r="G370" s="58" t="s">
        <v>2094</v>
      </c>
      <c r="M370" s="8" t="s">
        <v>2093</v>
      </c>
    </row>
    <row r="371" spans="1:13" ht="27.7" thickBot="1" x14ac:dyDescent="0.45">
      <c r="B371" s="2" t="str">
        <f>StateSelfAssessment!A212</f>
        <v>• The online provider’s website provides alternative options for users with special needs to access web content</v>
      </c>
      <c r="C371" s="3" t="str">
        <f>StateSelfAssessment!B212</f>
        <v>Planned</v>
      </c>
      <c r="D371" s="3" t="str">
        <f>StateSelfAssessment!C212</f>
        <v>Planned</v>
      </c>
      <c r="F371" s="8"/>
      <c r="M371" s="8"/>
    </row>
    <row r="372" spans="1:13" ht="68.7" thickBot="1" x14ac:dyDescent="0.45">
      <c r="A372" s="8" t="s">
        <v>2095</v>
      </c>
      <c r="B372" s="2" t="str">
        <f>StateSelfAssessment!A213</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372" s="3" t="str">
        <f>StateSelfAssessment!B213</f>
        <v>Planned</v>
      </c>
      <c r="D372" s="3" t="str">
        <f>StateSelfAssessment!C213</f>
        <v>Planned</v>
      </c>
      <c r="F372" s="8" t="s">
        <v>2095</v>
      </c>
      <c r="G372" s="58" t="s">
        <v>2096</v>
      </c>
      <c r="M372" s="8" t="s">
        <v>2095</v>
      </c>
    </row>
    <row r="373" spans="1:13" ht="41.35" thickBot="1" x14ac:dyDescent="0.45">
      <c r="A373" s="8" t="s">
        <v>2097</v>
      </c>
      <c r="B373" s="2" t="str">
        <f>StateSelfAssessment!A214</f>
        <v>2.4.5 f. Online providers follow state and/or federal legal requirements for the transmission of personal and/or confidential information electronically or in hard copy format</v>
      </c>
      <c r="C373" s="3" t="str">
        <f>StateSelfAssessment!B214</f>
        <v>Planned</v>
      </c>
      <c r="D373" s="3" t="str">
        <f>StateSelfAssessment!C214</f>
        <v>Planned</v>
      </c>
      <c r="F373" s="8" t="s">
        <v>2097</v>
      </c>
      <c r="G373" s="58" t="s">
        <v>2098</v>
      </c>
      <c r="M373" s="8" t="s">
        <v>2097</v>
      </c>
    </row>
    <row r="374" spans="1:13" ht="14" thickBot="1" x14ac:dyDescent="0.45">
      <c r="B374" s="4"/>
      <c r="C374" s="5"/>
      <c r="D374" s="5"/>
      <c r="F374" s="8"/>
      <c r="G374" s="58" t="s">
        <v>2099</v>
      </c>
      <c r="M374" s="8"/>
    </row>
    <row r="375" spans="1:13" ht="27.7" thickBot="1" x14ac:dyDescent="0.45">
      <c r="A375" s="8" t="s">
        <v>2100</v>
      </c>
      <c r="B375" s="2" t="str">
        <f>StateSelfAssessment!A215</f>
        <v>2.4.5 g. The online provider’s privacy policy is clearly stated on the website</v>
      </c>
      <c r="C375" s="3" t="str">
        <f>StateSelfAssessment!B215</f>
        <v>Planned</v>
      </c>
      <c r="D375" s="3" t="str">
        <f>StateSelfAssessment!C215</f>
        <v>Planned</v>
      </c>
      <c r="F375" s="8" t="s">
        <v>2100</v>
      </c>
      <c r="G375" s="58" t="s">
        <v>2101</v>
      </c>
      <c r="M375" s="8" t="s">
        <v>2100</v>
      </c>
    </row>
    <row r="376" spans="1:13" ht="55" thickBot="1" x14ac:dyDescent="0.45">
      <c r="A376" s="8" t="s">
        <v>2102</v>
      </c>
      <c r="B376" s="4" t="str">
        <f>StateSelfAssessment!A216</f>
        <v>2.4.5 h. Those individuals who have access to personal identification information (PII) within learner files meet state and/or federal legal requirements for working with youth (e.g. background checks or fingerprinting)</v>
      </c>
      <c r="C376" s="5" t="str">
        <f>StateSelfAssessment!B216</f>
        <v>Planned</v>
      </c>
      <c r="D376" s="5" t="str">
        <f>StateSelfAssessment!C216</f>
        <v>Planned</v>
      </c>
      <c r="F376" s="8" t="s">
        <v>2102</v>
      </c>
      <c r="G376" s="58" t="s">
        <v>2103</v>
      </c>
      <c r="M376" s="8" t="s">
        <v>2102</v>
      </c>
    </row>
    <row r="377" spans="1:13" ht="14" thickBot="1" x14ac:dyDescent="0.45">
      <c r="B377" s="4"/>
      <c r="C377" s="5"/>
      <c r="D377" s="5"/>
      <c r="F377" s="8"/>
      <c r="G377" s="58" t="s">
        <v>2104</v>
      </c>
      <c r="M377" s="8"/>
    </row>
    <row r="378" spans="1:13" ht="27.7" thickBot="1" x14ac:dyDescent="0.45">
      <c r="A378" s="8" t="s">
        <v>2105</v>
      </c>
      <c r="B378" s="2" t="str">
        <f>StateSelfAssessment!A217</f>
        <v>2.4.5 i. Online instructors meet professional and legal requirements as set in Section 3.0 of the Standards and/or by the State</v>
      </c>
      <c r="C378" s="3" t="str">
        <f>StateSelfAssessment!B217</f>
        <v>Planned</v>
      </c>
      <c r="D378" s="3" t="str">
        <f>StateSelfAssessment!C217</f>
        <v>Planned</v>
      </c>
      <c r="F378" s="8" t="s">
        <v>2105</v>
      </c>
      <c r="G378" s="58" t="s">
        <v>2106</v>
      </c>
      <c r="M378" s="8" t="s">
        <v>2105</v>
      </c>
    </row>
    <row r="379" spans="1:13" ht="27.7" thickBot="1" x14ac:dyDescent="0.45">
      <c r="A379" s="8" t="s">
        <v>2107</v>
      </c>
      <c r="B379" s="2" t="str">
        <f>StateSelfAssessment!A218</f>
        <v>2.4.5 j. Identification of learners is verified by random checks and as specified by the state throughout the online course and for the final test</v>
      </c>
      <c r="C379" s="3" t="str">
        <f>StateSelfAssessment!B218</f>
        <v>Planned</v>
      </c>
      <c r="D379" s="3" t="str">
        <f>StateSelfAssessment!C218</f>
        <v>Planned</v>
      </c>
      <c r="F379" s="8" t="s">
        <v>2107</v>
      </c>
      <c r="G379" s="58" t="s">
        <v>2108</v>
      </c>
      <c r="M379" s="8" t="s">
        <v>2107</v>
      </c>
    </row>
    <row r="380" spans="1:13" ht="41.35" thickBot="1" x14ac:dyDescent="0.45">
      <c r="A380" s="8" t="s">
        <v>2109</v>
      </c>
      <c r="B380" s="2" t="str">
        <f>StateSelfAssessment!A219</f>
        <v>2.4.5 k. Successful or unsuccessful completion of the course and results of learners are recorded and kept in a secure file/location as required by the state regulating authority</v>
      </c>
      <c r="C380" s="3" t="str">
        <f>StateSelfAssessment!B219</f>
        <v>Planned</v>
      </c>
      <c r="D380" s="3" t="str">
        <f>StateSelfAssessment!C219</f>
        <v>Planned</v>
      </c>
      <c r="F380" s="8" t="s">
        <v>2109</v>
      </c>
      <c r="G380" s="58" t="s">
        <v>2110</v>
      </c>
      <c r="M380" s="8" t="s">
        <v>2109</v>
      </c>
    </row>
    <row r="381" spans="1:13" ht="41.35" thickBot="1" x14ac:dyDescent="0.45">
      <c r="A381" s="8" t="s">
        <v>2111</v>
      </c>
      <c r="B381" s="2" t="str">
        <f>StateSelfAssessment!A220</f>
        <v>2.4.5 l. Results of performance are reported to learners immediately and, if the course is passed successfully, the certificate of completion is issued as specified by the state</v>
      </c>
      <c r="C381" s="3" t="str">
        <f>StateSelfAssessment!B220</f>
        <v>Planned</v>
      </c>
      <c r="D381" s="3" t="str">
        <f>StateSelfAssessment!C220</f>
        <v>Planned</v>
      </c>
      <c r="F381" s="8" t="s">
        <v>2111</v>
      </c>
      <c r="G381" s="58" t="s">
        <v>2112</v>
      </c>
      <c r="M381" s="8" t="s">
        <v>2111</v>
      </c>
    </row>
    <row r="382" spans="1:13" ht="27.7" thickBot="1" x14ac:dyDescent="0.45">
      <c r="A382" s="8" t="s">
        <v>2113</v>
      </c>
      <c r="B382" s="2" t="str">
        <f>StateSelfAssessment!A221</f>
        <v>2.4.5 m. Course completion certificates are issued in a secure manner to the learner and/or the appropriate state authority</v>
      </c>
      <c r="C382" s="3" t="str">
        <f>StateSelfAssessment!B221</f>
        <v>Planned</v>
      </c>
      <c r="D382" s="3" t="str">
        <f>StateSelfAssessment!C221</f>
        <v>Planned</v>
      </c>
      <c r="F382" s="8" t="s">
        <v>2113</v>
      </c>
      <c r="G382" s="58" t="s">
        <v>2114</v>
      </c>
      <c r="M382" s="8" t="s">
        <v>2113</v>
      </c>
    </row>
    <row r="383" spans="1:13" ht="41.35" thickBot="1" x14ac:dyDescent="0.45">
      <c r="A383" s="8" t="s">
        <v>2115</v>
      </c>
      <c r="B383" s="2" t="str">
        <f>StateSelfAssessment!A222</f>
        <v>2.4.5 n. All technological hardware and software meets state and/or federal requirements concerning the use of technology for professional or instructional purposes</v>
      </c>
      <c r="C383" s="3" t="str">
        <f>StateSelfAssessment!B222</f>
        <v>Planned</v>
      </c>
      <c r="D383" s="3" t="str">
        <f>StateSelfAssessment!C222</f>
        <v>Planned</v>
      </c>
      <c r="F383" s="8" t="s">
        <v>2115</v>
      </c>
      <c r="G383" s="58" t="s">
        <v>2116</v>
      </c>
      <c r="M383" s="8" t="s">
        <v>2115</v>
      </c>
    </row>
    <row r="384" spans="1:13" ht="41.35" thickBot="1" x14ac:dyDescent="0.45">
      <c r="A384" s="8" t="s">
        <v>2117</v>
      </c>
      <c r="B384" s="2" t="str">
        <f>StateSelfAssessment!A223</f>
        <v>2.4.5 o. For minors, parental/guardian authorization to participate in the course is required in order to verify that the learner has not enrolled in driver education without parental consent</v>
      </c>
      <c r="C384" s="3" t="str">
        <f>StateSelfAssessment!B223</f>
        <v>Planned</v>
      </c>
      <c r="D384" s="3" t="str">
        <f>StateSelfAssessment!C223</f>
        <v>Planned</v>
      </c>
      <c r="F384" s="8" t="s">
        <v>2117</v>
      </c>
      <c r="G384" s="58" t="s">
        <v>2118</v>
      </c>
      <c r="M384" s="8" t="s">
        <v>2117</v>
      </c>
    </row>
    <row r="385" spans="1:18" ht="27.7" thickBot="1" x14ac:dyDescent="0.45">
      <c r="A385" s="8">
        <v>3</v>
      </c>
      <c r="B385" s="6" t="s">
        <v>911</v>
      </c>
      <c r="C385" s="1" t="s">
        <v>1484</v>
      </c>
      <c r="D385" s="1" t="s">
        <v>1485</v>
      </c>
      <c r="F385" s="8">
        <v>3</v>
      </c>
      <c r="G385" s="91" t="s">
        <v>911</v>
      </c>
      <c r="H385" s="122" t="s">
        <v>1821</v>
      </c>
      <c r="I385" s="123" t="s">
        <v>1822</v>
      </c>
      <c r="J385" s="124" t="s">
        <v>1823</v>
      </c>
      <c r="K385" s="124" t="s">
        <v>1824</v>
      </c>
      <c r="M385" s="8">
        <v>3</v>
      </c>
      <c r="N385" s="118" t="s">
        <v>911</v>
      </c>
      <c r="O385" s="122" t="s">
        <v>1821</v>
      </c>
      <c r="P385" s="123" t="s">
        <v>1826</v>
      </c>
      <c r="Q385" s="124" t="s">
        <v>1823</v>
      </c>
      <c r="R385" s="124" t="s">
        <v>1827</v>
      </c>
    </row>
    <row r="386" spans="1:18" ht="14" thickBot="1" x14ac:dyDescent="0.45">
      <c r="A386" s="8">
        <v>3.1</v>
      </c>
      <c r="B386" s="402" t="s">
        <v>2119</v>
      </c>
      <c r="C386" s="403"/>
      <c r="D386" s="404"/>
      <c r="F386" s="8">
        <v>3.1</v>
      </c>
      <c r="G386" s="140" t="s">
        <v>912</v>
      </c>
      <c r="H386" s="94"/>
      <c r="I386" s="94"/>
      <c r="J386" s="94"/>
      <c r="K386" s="95"/>
      <c r="M386" s="8">
        <v>3.1</v>
      </c>
      <c r="N386" s="393" t="s">
        <v>912</v>
      </c>
      <c r="O386" s="394"/>
      <c r="P386" s="395"/>
    </row>
    <row r="387" spans="1:18" ht="41.35" thickBot="1" x14ac:dyDescent="0.45">
      <c r="A387" s="8" t="s">
        <v>913</v>
      </c>
      <c r="B387" s="2" t="str">
        <f>StateSelfAssessment!A225</f>
        <v>3.1.1 States shall require the following prerequisites for instructor candidates receiving training. As recognized or determined by the State, each instructor candidate shall:</v>
      </c>
      <c r="C387" s="3"/>
      <c r="D387" s="3"/>
      <c r="F387" s="8" t="s">
        <v>913</v>
      </c>
      <c r="G387" s="140" t="s">
        <v>914</v>
      </c>
      <c r="M387" s="8" t="s">
        <v>913</v>
      </c>
      <c r="N387" s="140" t="s">
        <v>914</v>
      </c>
    </row>
    <row r="388" spans="1:18" ht="14" thickBot="1" x14ac:dyDescent="0.45">
      <c r="B388" s="2"/>
      <c r="C388" s="3"/>
      <c r="D388" s="3"/>
      <c r="F388" s="8"/>
      <c r="G388" s="58" t="s">
        <v>915</v>
      </c>
      <c r="M388" s="8"/>
    </row>
    <row r="389" spans="1:18" ht="55" thickBot="1" x14ac:dyDescent="0.45">
      <c r="A389" s="8" t="s">
        <v>921</v>
      </c>
      <c r="B389" s="2" t="str">
        <f>StateSelfAssessment!A226</f>
        <v>3.1.1 a. Possess a valid driver's license (held for at least 5 consecutive years).</v>
      </c>
      <c r="C389" s="3" t="str">
        <f>StateSelfAssessment!B226</f>
        <v>Yes</v>
      </c>
      <c r="D389" s="3" t="str">
        <f>StateSelfAssessment!C226</f>
        <v>Yes</v>
      </c>
      <c r="F389" s="8" t="s">
        <v>921</v>
      </c>
      <c r="G389" s="58" t="s">
        <v>922</v>
      </c>
      <c r="M389" s="8" t="s">
        <v>921</v>
      </c>
    </row>
    <row r="390" spans="1:18" ht="27.7" thickBot="1" x14ac:dyDescent="0.45">
      <c r="A390" s="8" t="s">
        <v>927</v>
      </c>
      <c r="B390" s="2" t="str">
        <f>StateSelfAssessment!A227</f>
        <v>3.1.1 b. Have an acceptable driving record.</v>
      </c>
      <c r="C390" s="3" t="str">
        <f>StateSelfAssessment!B227</f>
        <v>Yes</v>
      </c>
      <c r="D390" s="3" t="str">
        <f>StateSelfAssessment!C227</f>
        <v>Yes</v>
      </c>
      <c r="F390" s="8" t="s">
        <v>927</v>
      </c>
      <c r="G390" s="58" t="s">
        <v>928</v>
      </c>
      <c r="M390" s="8" t="s">
        <v>927</v>
      </c>
    </row>
    <row r="391" spans="1:18" ht="27.7" thickBot="1" x14ac:dyDescent="0.45">
      <c r="A391" s="8" t="s">
        <v>933</v>
      </c>
      <c r="B391" s="2" t="str">
        <f>StateSelfAssessment!A228</f>
        <v>3.1.1 c. Pass Federal and State criminal background checks.</v>
      </c>
      <c r="C391" s="3" t="str">
        <f>StateSelfAssessment!B228</f>
        <v>Planned</v>
      </c>
      <c r="D391" s="3" t="str">
        <f>StateSelfAssessment!C228</f>
        <v>Planned</v>
      </c>
      <c r="F391" s="8" t="s">
        <v>933</v>
      </c>
      <c r="G391" s="58" t="s">
        <v>934</v>
      </c>
      <c r="M391" s="8" t="s">
        <v>933</v>
      </c>
    </row>
    <row r="392" spans="1:18" ht="27.7" thickBot="1" x14ac:dyDescent="0.45">
      <c r="A392" s="8" t="s">
        <v>938</v>
      </c>
      <c r="B392" s="2" t="str">
        <f>StateSelfAssessment!A229</f>
        <v>3.1.1 d. Meet health or physical requirements.</v>
      </c>
      <c r="C392" s="3" t="str">
        <f>StateSelfAssessment!B229</f>
        <v>Yes</v>
      </c>
      <c r="D392" s="3" t="str">
        <f>StateSelfAssessment!C229</f>
        <v>Yes</v>
      </c>
      <c r="F392" s="8" t="s">
        <v>938</v>
      </c>
      <c r="G392" s="58" t="s">
        <v>939</v>
      </c>
      <c r="M392" s="8" t="s">
        <v>938</v>
      </c>
    </row>
    <row r="393" spans="1:18" ht="27.7" thickBot="1" x14ac:dyDescent="0.45">
      <c r="A393" s="8" t="s">
        <v>943</v>
      </c>
      <c r="B393" s="2" t="str">
        <f>StateSelfAssessment!A230</f>
        <v>3.1.1 e. Achieve the minimum academic education requirement (high school graduate).</v>
      </c>
      <c r="C393" s="3" t="str">
        <f>StateSelfAssessment!B230</f>
        <v>Yes</v>
      </c>
      <c r="D393" s="3" t="str">
        <f>StateSelfAssessment!C230</f>
        <v>Yes</v>
      </c>
      <c r="F393" s="8" t="s">
        <v>943</v>
      </c>
      <c r="G393" s="58" t="s">
        <v>944</v>
      </c>
      <c r="M393" s="8" t="s">
        <v>943</v>
      </c>
    </row>
    <row r="394" spans="1:18" ht="14" thickBot="1" x14ac:dyDescent="0.45">
      <c r="A394" s="8" t="s">
        <v>948</v>
      </c>
      <c r="B394" s="2" t="str">
        <f>StateSelfAssessment!A231</f>
        <v>3.1.1 f. Meet the minimum age requirement-(at least 21 years of age).</v>
      </c>
      <c r="C394" s="3" t="str">
        <f>StateSelfAssessment!B231</f>
        <v>Yes</v>
      </c>
      <c r="D394" s="3" t="str">
        <f>StateSelfAssessment!C231</f>
        <v>Yes</v>
      </c>
      <c r="F394" s="8" t="s">
        <v>948</v>
      </c>
      <c r="G394" s="58" t="s">
        <v>949</v>
      </c>
      <c r="M394" s="8" t="s">
        <v>948</v>
      </c>
    </row>
    <row r="395" spans="1:18" ht="55" thickBot="1" x14ac:dyDescent="0.45">
      <c r="A395" s="8" t="s">
        <v>954</v>
      </c>
      <c r="B395" s="2" t="str">
        <f>StateSelfAssessment!A232</f>
        <v>3.1.2 States shall require instructor candidates to pass entry-level assessments to demonstrate their knowledge, skills, and attitudes for the safe operation of a motor vehicle to gain entry into the driver education instructor preparation program.</v>
      </c>
      <c r="C395" s="3" t="str">
        <f>StateSelfAssessment!B232</f>
        <v>No</v>
      </c>
      <c r="D395" s="3" t="str">
        <f>StateSelfAssessment!C232</f>
        <v>No</v>
      </c>
      <c r="F395" s="8" t="s">
        <v>954</v>
      </c>
      <c r="G395" s="140" t="s">
        <v>955</v>
      </c>
      <c r="M395" s="8" t="s">
        <v>954</v>
      </c>
      <c r="N395" s="140" t="s">
        <v>955</v>
      </c>
    </row>
    <row r="396" spans="1:18" ht="14" thickBot="1" x14ac:dyDescent="0.45">
      <c r="B396" s="2"/>
      <c r="C396" s="3"/>
      <c r="D396" s="3"/>
      <c r="F396" s="8"/>
      <c r="G396" s="58" t="s">
        <v>956</v>
      </c>
      <c r="M396" s="8"/>
    </row>
    <row r="397" spans="1:18" ht="27.7" thickBot="1" x14ac:dyDescent="0.45">
      <c r="A397" s="8" t="s">
        <v>962</v>
      </c>
      <c r="B397" s="2" t="str">
        <f>StateSelfAssessment!A233</f>
        <v>3.1.2 a. Instructor candidates must pass a basic driver knowledge test including State specific traffic laws</v>
      </c>
      <c r="C397" s="3" t="str">
        <f>StateSelfAssessment!B233</f>
        <v>Yes</v>
      </c>
      <c r="D397" s="3" t="str">
        <f>StateSelfAssessment!C233</f>
        <v>Yes</v>
      </c>
      <c r="F397" s="8" t="s">
        <v>962</v>
      </c>
      <c r="G397" s="58" t="s">
        <v>963</v>
      </c>
      <c r="M397" s="8" t="s">
        <v>962</v>
      </c>
    </row>
    <row r="398" spans="1:18" ht="27.7" thickBot="1" x14ac:dyDescent="0.45">
      <c r="A398" s="8" t="s">
        <v>965</v>
      </c>
      <c r="B398" s="2" t="str">
        <f>StateSelfAssessment!A234</f>
        <v>3.1.2 b. Instructor candidates must pass a basic driving skills assessment</v>
      </c>
      <c r="C398" s="3" t="str">
        <f>StateSelfAssessment!B234</f>
        <v>Yes</v>
      </c>
      <c r="D398" s="3" t="str">
        <f>StateSelfAssessment!C234</f>
        <v>Yes</v>
      </c>
      <c r="F398" s="8" t="s">
        <v>965</v>
      </c>
      <c r="G398" s="58" t="s">
        <v>966</v>
      </c>
      <c r="M398" s="8" t="s">
        <v>965</v>
      </c>
    </row>
    <row r="399" spans="1:18" ht="41.35" thickBot="1" x14ac:dyDescent="0.45">
      <c r="A399" s="8" t="s">
        <v>970</v>
      </c>
      <c r="B399" s="2" t="str">
        <f>StateSelfAssessment!A235</f>
        <v>3.1.3 States should require programs to pre-screen an individual to determine if they are an acceptable candidate to enter the instructor preparation program</v>
      </c>
      <c r="C399" s="3" t="str">
        <f>StateSelfAssessment!B235</f>
        <v>Yes</v>
      </c>
      <c r="D399" s="3" t="str">
        <f>StateSelfAssessment!C235</f>
        <v>Yes</v>
      </c>
      <c r="F399" s="8" t="s">
        <v>970</v>
      </c>
      <c r="G399" s="58" t="s">
        <v>971</v>
      </c>
      <c r="M399" s="8" t="s">
        <v>970</v>
      </c>
    </row>
    <row r="400" spans="1:18" ht="14" thickBot="1" x14ac:dyDescent="0.45">
      <c r="B400" s="63"/>
      <c r="C400" s="64"/>
      <c r="D400" s="65"/>
      <c r="F400" s="8"/>
      <c r="G400" s="58" t="s">
        <v>972</v>
      </c>
      <c r="M400" s="8"/>
    </row>
    <row r="401" spans="1:16" ht="14" thickBot="1" x14ac:dyDescent="0.45">
      <c r="A401" s="8">
        <v>3.2</v>
      </c>
      <c r="B401" s="414" t="s">
        <v>978</v>
      </c>
      <c r="C401" s="415"/>
      <c r="D401" s="416"/>
      <c r="F401" s="8">
        <v>3.2</v>
      </c>
      <c r="G401" s="147" t="s">
        <v>978</v>
      </c>
      <c r="H401" s="359"/>
      <c r="I401" s="359"/>
      <c r="J401" s="359"/>
      <c r="K401" s="360"/>
      <c r="M401" s="8">
        <v>3.2</v>
      </c>
      <c r="N401" s="396" t="s">
        <v>978</v>
      </c>
      <c r="O401" s="397"/>
      <c r="P401" s="398"/>
    </row>
    <row r="402" spans="1:16" ht="96" thickBot="1" x14ac:dyDescent="0.45">
      <c r="A402" s="8" t="s">
        <v>979</v>
      </c>
      <c r="B402" s="2" t="str">
        <f>StateSelfAssessment!A237</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402" s="3"/>
      <c r="D402" s="3"/>
      <c r="F402" s="8" t="s">
        <v>979</v>
      </c>
      <c r="G402" s="140" t="s">
        <v>1699</v>
      </c>
      <c r="M402" s="8" t="s">
        <v>979</v>
      </c>
      <c r="N402" s="140" t="s">
        <v>1699</v>
      </c>
    </row>
    <row r="403" spans="1:16" ht="27.7" thickBot="1" x14ac:dyDescent="0.45">
      <c r="B403" s="2"/>
      <c r="C403" s="3"/>
      <c r="D403" s="3"/>
      <c r="F403" s="8"/>
      <c r="G403" s="58" t="s">
        <v>981</v>
      </c>
      <c r="M403" s="8"/>
    </row>
    <row r="404" spans="1:16" ht="27.7" thickBot="1" x14ac:dyDescent="0.45">
      <c r="A404" s="8" t="s">
        <v>988</v>
      </c>
      <c r="B404" s="2" t="str">
        <f>StateSelfAssessment!A238</f>
        <v>3.2.1 a. Demonstrate comprehension of the foundations of novice driver education by:</v>
      </c>
      <c r="C404" s="3">
        <f>StateSelfAssessment!B238</f>
        <v>0</v>
      </c>
      <c r="D404" s="3">
        <f>StateSelfAssessment!C238</f>
        <v>0</v>
      </c>
      <c r="F404" s="8" t="s">
        <v>988</v>
      </c>
      <c r="G404" s="58" t="s">
        <v>989</v>
      </c>
      <c r="M404" s="8" t="s">
        <v>988</v>
      </c>
    </row>
    <row r="405" spans="1:16" ht="27.7" thickBot="1" x14ac:dyDescent="0.45">
      <c r="B405" s="2" t="str">
        <f>StateSelfAssessment!A239</f>
        <v>i. applying and/or verbalizing risk management skills to the task of driving either as a driver or passenger;</v>
      </c>
      <c r="C405" s="3" t="str">
        <f>StateSelfAssessment!B239</f>
        <v>Yes</v>
      </c>
      <c r="D405" s="3" t="str">
        <f>StateSelfAssessment!C239</f>
        <v>Yes</v>
      </c>
    </row>
    <row r="406" spans="1:16" ht="14" thickBot="1" x14ac:dyDescent="0.45">
      <c r="B406" s="2" t="str">
        <f>StateSelfAssessment!A240</f>
        <v>ii. identifying and demonstrating safe driving techniques; and</v>
      </c>
      <c r="C406" s="3" t="str">
        <f>StateSelfAssessment!B240</f>
        <v>Yes</v>
      </c>
      <c r="D406" s="3" t="str">
        <f>StateSelfAssessment!C240</f>
        <v>Yes</v>
      </c>
    </row>
    <row r="407" spans="1:16" ht="27.7" thickBot="1" x14ac:dyDescent="0.45">
      <c r="B407" s="2" t="str">
        <f>StateSelfAssessment!A241</f>
        <v>iii. demonstrating how to drive in a highly social, strategic, and cooperative manner (environmentally friendly).</v>
      </c>
      <c r="C407" s="3" t="str">
        <f>StateSelfAssessment!B241</f>
        <v>Yes</v>
      </c>
      <c r="D407" s="3" t="str">
        <f>StateSelfAssessment!C241</f>
        <v>Yes</v>
      </c>
    </row>
    <row r="408" spans="1:16" ht="27.7" thickBot="1" x14ac:dyDescent="0.45">
      <c r="A408" s="8" t="s">
        <v>996</v>
      </c>
      <c r="B408" s="2" t="str">
        <f>StateSelfAssessment!A242</f>
        <v>3.2.1 b. Demonstrate knowledge of the driver education curriculum content, including:</v>
      </c>
      <c r="C408" s="3">
        <f>StateSelfAssessment!B242</f>
        <v>0</v>
      </c>
      <c r="D408" s="3">
        <f>StateSelfAssessment!C242</f>
        <v>0</v>
      </c>
      <c r="F408" s="8" t="s">
        <v>996</v>
      </c>
      <c r="G408" s="58" t="s">
        <v>997</v>
      </c>
      <c r="M408" s="8" t="s">
        <v>996</v>
      </c>
    </row>
    <row r="409" spans="1:16" ht="14" thickBot="1" x14ac:dyDescent="0.45">
      <c r="B409" s="2" t="str">
        <f>StateSelfAssessment!A243</f>
        <v>i. State specific rules (i.e., GDL requirements);</v>
      </c>
      <c r="C409" s="3" t="str">
        <f>StateSelfAssessment!B243</f>
        <v>Yes</v>
      </c>
      <c r="D409" s="3" t="str">
        <f>StateSelfAssessment!C243</f>
        <v>Yes</v>
      </c>
    </row>
    <row r="410" spans="1:16" ht="14" thickBot="1" x14ac:dyDescent="0.45">
      <c r="B410" s="2" t="str">
        <f>StateSelfAssessment!A244</f>
        <v>ii. rules of the road (State’s Highway Traffic/ Vehicle Code);</v>
      </c>
      <c r="C410" s="3" t="str">
        <f>StateSelfAssessment!B244</f>
        <v>Yes</v>
      </c>
      <c r="D410" s="3" t="str">
        <f>StateSelfAssessment!C244</f>
        <v>Yes</v>
      </c>
    </row>
    <row r="411" spans="1:16" ht="14" thickBot="1" x14ac:dyDescent="0.45">
      <c r="B411" s="2" t="str">
        <f>StateSelfAssessment!A245</f>
        <v>iii. safe driving techniques;</v>
      </c>
      <c r="C411" s="3" t="str">
        <f>StateSelfAssessment!B245</f>
        <v>Yes</v>
      </c>
      <c r="D411" s="3" t="str">
        <f>StateSelfAssessment!C245</f>
        <v>Yes</v>
      </c>
    </row>
    <row r="412" spans="1:16" ht="14" thickBot="1" x14ac:dyDescent="0.45">
      <c r="B412" s="2" t="str">
        <f>StateSelfAssessment!A246</f>
        <v>iv. risk management/ risk avoidance practices and procedures; and</v>
      </c>
      <c r="C412" s="3" t="str">
        <f>StateSelfAssessment!B246</f>
        <v>Yes</v>
      </c>
      <c r="D412" s="3" t="str">
        <f>StateSelfAssessment!C246</f>
        <v>Yes</v>
      </c>
    </row>
    <row r="413" spans="1:16" ht="14" thickBot="1" x14ac:dyDescent="0.45">
      <c r="B413" s="2" t="str">
        <f>StateSelfAssessment!A247</f>
        <v>v. decision making skills.</v>
      </c>
      <c r="C413" s="3" t="str">
        <f>StateSelfAssessment!B247</f>
        <v>Yes</v>
      </c>
      <c r="D413" s="3" t="str">
        <f>StateSelfAssessment!C247</f>
        <v>Yes</v>
      </c>
    </row>
    <row r="414" spans="1:16" ht="41.35" thickBot="1" x14ac:dyDescent="0.45">
      <c r="A414" s="8" t="s">
        <v>1002</v>
      </c>
      <c r="B414" s="2" t="str">
        <f>StateSelfAssessment!A248</f>
        <v>3.2.1 c. Recognize and explain the general nature of the foundations of novice driver education within the highway transportation system and the consequences of system failures.</v>
      </c>
      <c r="C414" s="3" t="str">
        <f>StateSelfAssessment!B248</f>
        <v>Yes</v>
      </c>
      <c r="D414" s="3" t="str">
        <f>StateSelfAssessment!C248</f>
        <v>Yes</v>
      </c>
      <c r="F414" s="8" t="s">
        <v>1002</v>
      </c>
      <c r="G414" s="58" t="s">
        <v>1003</v>
      </c>
      <c r="M414" s="8" t="s">
        <v>1002</v>
      </c>
    </row>
    <row r="415" spans="1:16" ht="27.7" thickBot="1" x14ac:dyDescent="0.45">
      <c r="A415" s="8" t="s">
        <v>1005</v>
      </c>
      <c r="B415" s="2" t="str">
        <f>StateSelfAssessment!A249</f>
        <v>3.2.1 d. Explain and apply the principles of perception to risk management when operating a motor vehicle.</v>
      </c>
      <c r="C415" s="3" t="str">
        <f>StateSelfAssessment!B249</f>
        <v>Yes</v>
      </c>
      <c r="D415" s="3" t="str">
        <f>StateSelfAssessment!C249</f>
        <v>Yes</v>
      </c>
      <c r="F415" s="8" t="s">
        <v>1005</v>
      </c>
      <c r="G415" s="58" t="s">
        <v>1006</v>
      </c>
      <c r="M415" s="8" t="s">
        <v>1005</v>
      </c>
    </row>
    <row r="416" spans="1:16" ht="41.35" thickBot="1" x14ac:dyDescent="0.45">
      <c r="A416" s="8" t="s">
        <v>1011</v>
      </c>
      <c r="B416" s="2" t="str">
        <f>StateSelfAssessment!A250</f>
        <v>3.2.1 e. Explain and apply the techniques for managing risk when operating a motor vehicle over pre-selected on and off-street activities.</v>
      </c>
      <c r="C416" s="3" t="str">
        <f>StateSelfAssessment!B250</f>
        <v>Yes</v>
      </c>
      <c r="D416" s="3" t="str">
        <f>StateSelfAssessment!C250</f>
        <v>Yes</v>
      </c>
      <c r="F416" s="8" t="s">
        <v>1011</v>
      </c>
      <c r="G416" s="58" t="s">
        <v>1012</v>
      </c>
      <c r="M416" s="8" t="s">
        <v>1011</v>
      </c>
    </row>
    <row r="417" spans="1:13" ht="41.35" thickBot="1" x14ac:dyDescent="0.45">
      <c r="A417" s="8" t="s">
        <v>1013</v>
      </c>
      <c r="B417" s="2" t="str">
        <f>StateSelfAssessment!A251</f>
        <v>3.2.1 f. Recognize and identify physical, social, and psychological influences that can affect motor vehicle operator performance.</v>
      </c>
      <c r="C417" s="3" t="str">
        <f>StateSelfAssessment!B251</f>
        <v>Yes</v>
      </c>
      <c r="D417" s="3" t="str">
        <f>StateSelfAssessment!C251</f>
        <v>Yes</v>
      </c>
      <c r="F417" s="8" t="s">
        <v>1013</v>
      </c>
      <c r="G417" s="58" t="s">
        <v>1014</v>
      </c>
      <c r="M417" s="8" t="s">
        <v>1013</v>
      </c>
    </row>
    <row r="418" spans="1:13" ht="41.35" thickBot="1" x14ac:dyDescent="0.45">
      <c r="A418" s="8" t="s">
        <v>1015</v>
      </c>
      <c r="B418" s="2" t="str">
        <f>StateSelfAssessment!A252</f>
        <v>3.2.1 g. Identify current and emerging vehicle technologies (i.e. forward collision warning, electronic stability control, warning mirrors and cameras, etc.).</v>
      </c>
      <c r="C418" s="3" t="str">
        <f>StateSelfAssessment!B252</f>
        <v>Yes</v>
      </c>
      <c r="D418" s="3" t="str">
        <f>StateSelfAssessment!C252</f>
        <v>Yes</v>
      </c>
      <c r="F418" s="8" t="s">
        <v>1015</v>
      </c>
      <c r="G418" s="58" t="s">
        <v>1016</v>
      </c>
      <c r="M418" s="8" t="s">
        <v>1015</v>
      </c>
    </row>
    <row r="419" spans="1:13" ht="27.7" thickBot="1" x14ac:dyDescent="0.45">
      <c r="A419" s="8" t="s">
        <v>1017</v>
      </c>
      <c r="B419" s="2" t="str">
        <f>StateSelfAssessment!A253</f>
        <v>3.2.1 h. Demonstrate concepts and generalizations that enable one to make objective decisions regarding the:</v>
      </c>
      <c r="C419" s="3">
        <f>StateSelfAssessment!B253</f>
        <v>0</v>
      </c>
      <c r="D419" s="3">
        <f>StateSelfAssessment!C253</f>
        <v>0</v>
      </c>
      <c r="F419" s="8" t="s">
        <v>1017</v>
      </c>
      <c r="G419" s="58" t="s">
        <v>1018</v>
      </c>
      <c r="M419" s="8" t="s">
        <v>1017</v>
      </c>
    </row>
    <row r="420" spans="1:13" ht="14" thickBot="1" x14ac:dyDescent="0.45">
      <c r="B420" s="2" t="str">
        <f>StateSelfAssessment!A254</f>
        <v>i. choice to drive unimpaired;</v>
      </c>
      <c r="C420" s="3" t="str">
        <f>StateSelfAssessment!B254</f>
        <v>Yes</v>
      </c>
      <c r="D420" s="3" t="str">
        <f>StateSelfAssessment!C254</f>
        <v>Yes</v>
      </c>
      <c r="F420" s="8"/>
      <c r="H420" s="90" t="s">
        <v>15</v>
      </c>
      <c r="M420" s="8"/>
    </row>
    <row r="421" spans="1:13" ht="14" thickBot="1" x14ac:dyDescent="0.45">
      <c r="B421" s="2" t="str">
        <f>StateSelfAssessment!A255</f>
        <v>ii. use of occupant restraints and protective devices;</v>
      </c>
      <c r="C421" s="3" t="str">
        <f>StateSelfAssessment!B255</f>
        <v>Yes</v>
      </c>
      <c r="D421" s="3" t="str">
        <f>StateSelfAssessment!C255</f>
        <v>Yes</v>
      </c>
      <c r="F421" s="8"/>
      <c r="H421" s="90" t="s">
        <v>15</v>
      </c>
      <c r="M421" s="8"/>
    </row>
    <row r="422" spans="1:13" ht="14" thickBot="1" x14ac:dyDescent="0.45">
      <c r="B422" s="2" t="str">
        <f>StateSelfAssessment!A256</f>
        <v>iii. benefits of effective speed management;</v>
      </c>
      <c r="C422" s="3" t="str">
        <f>StateSelfAssessment!B256</f>
        <v>Yes</v>
      </c>
      <c r="D422" s="3" t="str">
        <f>StateSelfAssessment!C256</f>
        <v>Yes</v>
      </c>
      <c r="F422" s="8"/>
      <c r="H422" s="90" t="s">
        <v>15</v>
      </c>
      <c r="M422" s="8"/>
    </row>
    <row r="423" spans="1:13" ht="27.7" thickBot="1" x14ac:dyDescent="0.45">
      <c r="B423" s="2" t="str">
        <f>StateSelfAssessment!A257</f>
        <v>iv. strategies to drive without distraction, fatigue, drowsy driving, and road rage;</v>
      </c>
      <c r="C423" s="3" t="str">
        <f>StateSelfAssessment!B257</f>
        <v>Yes</v>
      </c>
      <c r="D423" s="3" t="str">
        <f>StateSelfAssessment!C257</f>
        <v>Yes</v>
      </c>
      <c r="F423" s="8"/>
      <c r="M423" s="8"/>
    </row>
    <row r="424" spans="1:13" ht="14" thickBot="1" x14ac:dyDescent="0.45">
      <c r="B424" s="2" t="str">
        <f>StateSelfAssessment!A258</f>
        <v>v. environmental factors that influence the decision-making process;</v>
      </c>
      <c r="C424" s="3" t="str">
        <f>StateSelfAssessment!B258</f>
        <v>Yes</v>
      </c>
      <c r="D424" s="3" t="str">
        <f>StateSelfAssessment!C258</f>
        <v>Yes</v>
      </c>
      <c r="F424" s="8"/>
      <c r="M424" s="8"/>
    </row>
    <row r="425" spans="1:13" ht="27.7" thickBot="1" x14ac:dyDescent="0.45">
      <c r="B425" s="2" t="str">
        <f>StateSelfAssessment!A259</f>
        <v>vi. use of visual skills to obtain appropriate information to make reduced-risk decisions in low, moderate, and high risk driving environments;</v>
      </c>
      <c r="C425" s="3" t="str">
        <f>StateSelfAssessment!B259</f>
        <v>Yes</v>
      </c>
      <c r="D425" s="3" t="str">
        <f>StateSelfAssessment!C259</f>
        <v>Yes</v>
      </c>
      <c r="F425" s="8"/>
      <c r="M425" s="8"/>
    </row>
    <row r="426" spans="1:13" ht="27.7" thickBot="1" x14ac:dyDescent="0.45">
      <c r="B426" s="2" t="str">
        <f>StateSelfAssessment!A260</f>
        <v>vii. management of time, space, and visibility when operating a motor vehicle;</v>
      </c>
      <c r="C426" s="3" t="str">
        <f>StateSelfAssessment!B260</f>
        <v>Yes</v>
      </c>
      <c r="D426" s="3" t="str">
        <f>StateSelfAssessment!C260</f>
        <v>Yes</v>
      </c>
      <c r="F426" s="8"/>
      <c r="M426" s="8"/>
    </row>
    <row r="427" spans="1:13" ht="14" thickBot="1" x14ac:dyDescent="0.45">
      <c r="B427" s="2" t="str">
        <f>StateSelfAssessment!A261</f>
        <v>viii. interaction with other roadway users in a positive manner;</v>
      </c>
      <c r="C427" s="3" t="str">
        <f>StateSelfAssessment!B261</f>
        <v>Yes</v>
      </c>
      <c r="D427" s="3" t="str">
        <f>StateSelfAssessment!C261</f>
        <v>Yes</v>
      </c>
      <c r="F427" s="8"/>
      <c r="M427" s="8"/>
    </row>
    <row r="428" spans="1:13" ht="27.7" thickBot="1" x14ac:dyDescent="0.45">
      <c r="B428" s="2" t="str">
        <f>StateSelfAssessment!A262</f>
        <v>ix. expectations of the motor vehicle operator from the other roadway user’s point of view;</v>
      </c>
      <c r="C428" s="3" t="str">
        <f>StateSelfAssessment!B262</f>
        <v>Yes</v>
      </c>
      <c r="D428" s="3" t="str">
        <f>StateSelfAssessment!C262</f>
        <v>Yes</v>
      </c>
      <c r="F428" s="8"/>
      <c r="M428" s="8"/>
    </row>
    <row r="429" spans="1:13" ht="14" thickBot="1" x14ac:dyDescent="0.45">
      <c r="B429" s="2" t="str">
        <f>StateSelfAssessment!A263</f>
        <v>x. use of balanced vehicle movement.</v>
      </c>
      <c r="C429" s="3" t="str">
        <f>StateSelfAssessment!B263</f>
        <v>Yes</v>
      </c>
      <c r="D429" s="3" t="str">
        <f>StateSelfAssessment!C263</f>
        <v>Yes</v>
      </c>
      <c r="F429" s="8"/>
      <c r="M429" s="8"/>
    </row>
    <row r="430" spans="1:13" ht="27.7" thickBot="1" x14ac:dyDescent="0.45">
      <c r="A430" s="8" t="s">
        <v>1021</v>
      </c>
      <c r="B430" s="2" t="str">
        <f>StateSelfAssessment!A264</f>
        <v>3.2.1 i. Identify and support additonal skills practice with parents/ guardians/ mentors.</v>
      </c>
      <c r="C430" s="3" t="str">
        <f>StateSelfAssessment!B264</f>
        <v>Yes</v>
      </c>
      <c r="D430" s="3" t="str">
        <f>StateSelfAssessment!C264</f>
        <v>Yes</v>
      </c>
      <c r="F430" s="8" t="s">
        <v>1021</v>
      </c>
      <c r="G430" s="58" t="s">
        <v>1022</v>
      </c>
      <c r="M430" s="8" t="s">
        <v>1021</v>
      </c>
    </row>
    <row r="431" spans="1:13" ht="27.7" thickBot="1" x14ac:dyDescent="0.45">
      <c r="A431" s="8" t="s">
        <v>1026</v>
      </c>
      <c r="B431" s="2" t="str">
        <f>StateSelfAssessment!A265</f>
        <v>3.2.1 j. Identify laws, rules, and regulations that govern the smooth movement of traffic.</v>
      </c>
      <c r="C431" s="3" t="str">
        <f>StateSelfAssessment!B265</f>
        <v>Yes</v>
      </c>
      <c r="D431" s="3" t="str">
        <f>StateSelfAssessment!C265</f>
        <v>Yes</v>
      </c>
      <c r="F431" s="8" t="s">
        <v>1026</v>
      </c>
      <c r="G431" s="58" t="s">
        <v>1027</v>
      </c>
      <c r="M431" s="8" t="s">
        <v>1026</v>
      </c>
    </row>
    <row r="432" spans="1:13" ht="27.7" thickBot="1" x14ac:dyDescent="0.45">
      <c r="A432" s="8" t="s">
        <v>1031</v>
      </c>
      <c r="B432" s="2" t="str">
        <f>StateSelfAssessment!A266</f>
        <v>3.2.1 k. Identify and support rules and regulations governing a State’s GDL program and licensing tests.</v>
      </c>
      <c r="C432" s="3" t="str">
        <f>StateSelfAssessment!B266</f>
        <v>Yes</v>
      </c>
      <c r="D432" s="3" t="str">
        <f>StateSelfAssessment!C266</f>
        <v>Yes</v>
      </c>
      <c r="F432" s="8" t="s">
        <v>1031</v>
      </c>
      <c r="G432" s="58" t="s">
        <v>1032</v>
      </c>
      <c r="M432" s="8" t="s">
        <v>1031</v>
      </c>
    </row>
    <row r="433" spans="1:14" ht="27.7" thickBot="1" x14ac:dyDescent="0.45">
      <c r="A433" s="8" t="s">
        <v>1037</v>
      </c>
      <c r="B433" s="2" t="str">
        <f>StateSelfAssessment!A267</f>
        <v>3.2.1 l. Demonstrate comprehension of administrative rules, including:</v>
      </c>
      <c r="C433" s="3">
        <f>StateSelfAssessment!B267</f>
        <v>0</v>
      </c>
      <c r="D433" s="3">
        <f>StateSelfAssessment!C267</f>
        <v>0</v>
      </c>
      <c r="F433" s="8" t="s">
        <v>1037</v>
      </c>
      <c r="G433" s="58" t="s">
        <v>1038</v>
      </c>
      <c r="M433" s="8" t="s">
        <v>1037</v>
      </c>
    </row>
    <row r="434" spans="1:14" ht="14" thickBot="1" x14ac:dyDescent="0.45">
      <c r="B434" s="2" t="str">
        <f>StateSelfAssessment!A268</f>
        <v>i. school, instructor, and student in-vehicle responsibilities;</v>
      </c>
      <c r="C434" s="3" t="str">
        <f>StateSelfAssessment!B268</f>
        <v>Yes</v>
      </c>
      <c r="D434" s="3" t="str">
        <f>StateSelfAssessment!C268</f>
        <v>Yes</v>
      </c>
      <c r="F434" s="8"/>
      <c r="M434" s="8"/>
    </row>
    <row r="435" spans="1:14" ht="14" thickBot="1" x14ac:dyDescent="0.45">
      <c r="B435" s="2" t="str">
        <f>StateSelfAssessment!A269</f>
        <v>ii. dual controls and restraint systems use;</v>
      </c>
      <c r="C435" s="3" t="str">
        <f>StateSelfAssessment!B269</f>
        <v>Yes</v>
      </c>
      <c r="D435" s="3" t="str">
        <f>StateSelfAssessment!C269</f>
        <v>Yes</v>
      </c>
      <c r="F435" s="8"/>
      <c r="M435" s="8"/>
    </row>
    <row r="436" spans="1:14" ht="14" thickBot="1" x14ac:dyDescent="0.45">
      <c r="B436" s="2" t="str">
        <f>StateSelfAssessment!A270</f>
        <v>iii. optional in-vehicle instructional equipment use;</v>
      </c>
      <c r="C436" s="3" t="str">
        <f>StateSelfAssessment!B270</f>
        <v>Yes</v>
      </c>
      <c r="D436" s="3" t="str">
        <f>StateSelfAssessment!C270</f>
        <v>Yes</v>
      </c>
      <c r="F436" s="8"/>
      <c r="M436" s="8"/>
    </row>
    <row r="437" spans="1:14" ht="14" thickBot="1" x14ac:dyDescent="0.45">
      <c r="B437" s="2" t="str">
        <f>StateSelfAssessment!A271</f>
        <v>iv. appropriate use of driver education textbooks;</v>
      </c>
      <c r="C437" s="3" t="str">
        <f>StateSelfAssessment!B271</f>
        <v>Yes</v>
      </c>
      <c r="D437" s="3" t="str">
        <f>StateSelfAssessment!C271</f>
        <v>Yes</v>
      </c>
      <c r="F437" s="8"/>
      <c r="M437" s="8"/>
    </row>
    <row r="438" spans="1:14" ht="14" thickBot="1" x14ac:dyDescent="0.45">
      <c r="B438" s="2" t="str">
        <f>StateSelfAssessment!A272</f>
        <v>v. assessment requirements;</v>
      </c>
      <c r="C438" s="3" t="str">
        <f>StateSelfAssessment!B272</f>
        <v>Yes</v>
      </c>
      <c r="D438" s="3" t="str">
        <f>StateSelfAssessment!C272</f>
        <v>Yes</v>
      </c>
      <c r="F438" s="8"/>
      <c r="M438" s="8"/>
    </row>
    <row r="439" spans="1:14" ht="14" thickBot="1" x14ac:dyDescent="0.45">
      <c r="B439" s="2" t="str">
        <f>StateSelfAssessment!A273</f>
        <v>vi. record keeping protocol;</v>
      </c>
      <c r="C439" s="3" t="str">
        <f>StateSelfAssessment!B273</f>
        <v>Yes</v>
      </c>
      <c r="D439" s="3" t="str">
        <f>StateSelfAssessment!C273</f>
        <v>Yes</v>
      </c>
      <c r="F439" s="8"/>
      <c r="M439" s="8"/>
    </row>
    <row r="440" spans="1:14" ht="14" thickBot="1" x14ac:dyDescent="0.45">
      <c r="B440" s="2" t="str">
        <f>StateSelfAssessment!A274</f>
        <v>vii. when to offer the program and minimum number of required periods;</v>
      </c>
      <c r="C440" s="3" t="str">
        <f>StateSelfAssessment!B274</f>
        <v>Yes</v>
      </c>
      <c r="D440" s="3" t="str">
        <f>StateSelfAssessment!C274</f>
        <v>Yes</v>
      </c>
      <c r="F440" s="8"/>
      <c r="M440" s="8"/>
    </row>
    <row r="441" spans="1:14" ht="14" thickBot="1" x14ac:dyDescent="0.45">
      <c r="B441" s="2" t="str">
        <f>StateSelfAssessment!A275</f>
        <v>viii. computer program(s) use;</v>
      </c>
      <c r="C441" s="3" t="str">
        <f>StateSelfAssessment!B275</f>
        <v>Yes</v>
      </c>
      <c r="D441" s="3" t="str">
        <f>StateSelfAssessment!C275</f>
        <v>Yes</v>
      </c>
      <c r="F441" s="8"/>
      <c r="M441" s="8"/>
    </row>
    <row r="442" spans="1:14" ht="14" thickBot="1" x14ac:dyDescent="0.45">
      <c r="B442" s="2" t="str">
        <f>StateSelfAssessment!A276</f>
        <v>ix. requirements for size of classes and facilities.</v>
      </c>
      <c r="C442" s="3" t="str">
        <f>StateSelfAssessment!B276</f>
        <v>Yes</v>
      </c>
      <c r="D442" s="3" t="str">
        <f>StateSelfAssessment!C276</f>
        <v>Yes</v>
      </c>
      <c r="F442" s="8"/>
      <c r="M442" s="8"/>
    </row>
    <row r="443" spans="1:14" ht="109.7" thickBot="1" x14ac:dyDescent="0.45">
      <c r="A443" s="8" t="s">
        <v>1040</v>
      </c>
      <c r="B443" s="148" t="str">
        <f>StateSelfAssessment!A277</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443" s="3">
        <f>StateSelfAssessment!B277</f>
        <v>0</v>
      </c>
      <c r="D443" s="3">
        <f>StateSelfAssessment!C277</f>
        <v>0</v>
      </c>
      <c r="F443" s="8" t="s">
        <v>1040</v>
      </c>
      <c r="G443" s="140" t="s">
        <v>1739</v>
      </c>
      <c r="M443" s="8" t="s">
        <v>1040</v>
      </c>
      <c r="N443" s="140" t="s">
        <v>1739</v>
      </c>
    </row>
    <row r="444" spans="1:14" ht="27.7" thickBot="1" x14ac:dyDescent="0.45">
      <c r="A444" s="8" t="s">
        <v>1042</v>
      </c>
      <c r="B444" s="2" t="str">
        <f>StateSelfAssessment!A278</f>
        <v>3.2.2 a. Describe the history of driver education.</v>
      </c>
      <c r="C444" s="3" t="str">
        <f>StateSelfAssessment!B278</f>
        <v>No</v>
      </c>
      <c r="D444" s="3" t="str">
        <f>StateSelfAssessment!C278</f>
        <v>No</v>
      </c>
      <c r="F444" s="8" t="s">
        <v>1042</v>
      </c>
      <c r="G444" s="58" t="s">
        <v>1043</v>
      </c>
      <c r="M444" s="8" t="s">
        <v>1042</v>
      </c>
    </row>
    <row r="445" spans="1:14" ht="27.7" thickBot="1" x14ac:dyDescent="0.45">
      <c r="A445" s="8" t="s">
        <v>1047</v>
      </c>
      <c r="B445" s="2" t="str">
        <f>StateSelfAssessment!A279</f>
        <v>3.2.2 b. Describe and demonstrate the fundamental concepts of learning.</v>
      </c>
      <c r="C445" s="3" t="str">
        <f>StateSelfAssessment!B279</f>
        <v>Yes</v>
      </c>
      <c r="D445" s="3" t="str">
        <f>StateSelfAssessment!C279</f>
        <v>Yes</v>
      </c>
      <c r="F445" s="8" t="s">
        <v>1047</v>
      </c>
      <c r="G445" s="58" t="s">
        <v>1048</v>
      </c>
      <c r="M445" s="8" t="s">
        <v>1047</v>
      </c>
    </row>
    <row r="446" spans="1:14" ht="27.7" thickBot="1" x14ac:dyDescent="0.45">
      <c r="A446" s="8" t="s">
        <v>1053</v>
      </c>
      <c r="B446" s="2" t="str">
        <f>StateSelfAssessment!A280</f>
        <v>3.2.2 c. Describe and demonstrate the fundamental concepts of teaching.</v>
      </c>
      <c r="C446" s="3" t="str">
        <f>StateSelfAssessment!B280</f>
        <v>Yes</v>
      </c>
      <c r="D446" s="3" t="str">
        <f>StateSelfAssessment!C280</f>
        <v>Yes</v>
      </c>
      <c r="F446" s="8" t="s">
        <v>1053</v>
      </c>
      <c r="G446" s="58" t="s">
        <v>1054</v>
      </c>
      <c r="M446" s="8" t="s">
        <v>1053</v>
      </c>
    </row>
    <row r="447" spans="1:14" ht="27.7" thickBot="1" x14ac:dyDescent="0.45">
      <c r="A447" s="8" t="s">
        <v>1060</v>
      </c>
      <c r="B447" s="2" t="str">
        <f>StateSelfAssessment!A281</f>
        <v>3.2.2 d. Demonstrate how to use lesson plans and curricula.</v>
      </c>
      <c r="C447" s="3" t="str">
        <f>StateSelfAssessment!B281</f>
        <v>Yes</v>
      </c>
      <c r="D447" s="3" t="str">
        <f>StateSelfAssessment!C281</f>
        <v>Yes</v>
      </c>
      <c r="F447" s="8" t="s">
        <v>1060</v>
      </c>
      <c r="G447" s="58" t="s">
        <v>1061</v>
      </c>
      <c r="M447" s="8" t="s">
        <v>1060</v>
      </c>
    </row>
    <row r="448" spans="1:14" ht="27.7" thickBot="1" x14ac:dyDescent="0.45">
      <c r="A448" s="8" t="s">
        <v>1063</v>
      </c>
      <c r="B448" s="2" t="str">
        <f>StateSelfAssessment!A282</f>
        <v>3.2.2 e. Demonstrate how to use effective questioning techniques.</v>
      </c>
      <c r="C448" s="3" t="str">
        <f>StateSelfAssessment!B282</f>
        <v>Yes</v>
      </c>
      <c r="D448" s="3" t="str">
        <f>StateSelfAssessment!C282</f>
        <v>Yes</v>
      </c>
      <c r="F448" s="8" t="s">
        <v>1063</v>
      </c>
      <c r="G448" s="58" t="s">
        <v>1064</v>
      </c>
      <c r="M448" s="8" t="s">
        <v>1063</v>
      </c>
    </row>
    <row r="449" spans="1:13" ht="41.35" thickBot="1" x14ac:dyDescent="0.45">
      <c r="A449" s="8" t="s">
        <v>1067</v>
      </c>
      <c r="B449" s="2" t="str">
        <f>StateSelfAssessment!A283</f>
        <v>3.2.2 f. Describe and demonstrate professional responsibilities and accountability of the driver education instructor.</v>
      </c>
      <c r="C449" s="3" t="str">
        <f>StateSelfAssessment!B283</f>
        <v>Yes</v>
      </c>
      <c r="D449" s="3" t="str">
        <f>StateSelfAssessment!C283</f>
        <v>Yes</v>
      </c>
      <c r="F449" s="8" t="s">
        <v>1067</v>
      </c>
      <c r="G449" s="58" t="s">
        <v>1068</v>
      </c>
      <c r="M449" s="8" t="s">
        <v>1067</v>
      </c>
    </row>
    <row r="450" spans="1:13" ht="27.7" thickBot="1" x14ac:dyDescent="0.45">
      <c r="A450" s="8" t="s">
        <v>1071</v>
      </c>
      <c r="B450" s="2" t="str">
        <f>StateSelfAssessment!A284</f>
        <v>3.2.2 g. Describe and abide by sexual harassment policies.</v>
      </c>
      <c r="C450" s="3" t="str">
        <f>StateSelfAssessment!B284</f>
        <v>Yes</v>
      </c>
      <c r="D450" s="3" t="str">
        <f>StateSelfAssessment!C284</f>
        <v>Yes</v>
      </c>
      <c r="F450" s="8" t="s">
        <v>1071</v>
      </c>
      <c r="G450" s="58" t="s">
        <v>1072</v>
      </c>
      <c r="M450" s="8" t="s">
        <v>1071</v>
      </c>
    </row>
    <row r="451" spans="1:13" ht="55" thickBot="1" x14ac:dyDescent="0.45">
      <c r="A451" s="8" t="s">
        <v>1073</v>
      </c>
      <c r="B451" s="2" t="str">
        <f>StateSelfAssessment!A285</f>
        <v>3.2.2 h. Describe the importance of liability protection</v>
      </c>
      <c r="C451" s="3" t="str">
        <f>StateSelfAssessment!B285</f>
        <v>Yes</v>
      </c>
      <c r="D451" s="3" t="str">
        <f>StateSelfAssessment!C285</f>
        <v>Yes</v>
      </c>
      <c r="F451" s="8" t="s">
        <v>1073</v>
      </c>
      <c r="G451" s="58" t="s">
        <v>1074</v>
      </c>
      <c r="M451" s="8" t="s">
        <v>1073</v>
      </c>
    </row>
    <row r="452" spans="1:13" ht="27.7" thickBot="1" x14ac:dyDescent="0.45">
      <c r="A452" s="8" t="s">
        <v>1076</v>
      </c>
      <c r="B452" s="2" t="str">
        <f>StateSelfAssessment!A286</f>
        <v>3.2.2 i. Describe and demonstrate the process for preparing to teach.</v>
      </c>
      <c r="C452" s="3" t="str">
        <f>StateSelfAssessment!B286</f>
        <v>Yes</v>
      </c>
      <c r="D452" s="3" t="str">
        <f>StateSelfAssessment!C286</f>
        <v>Yes</v>
      </c>
      <c r="F452" s="8" t="s">
        <v>1076</v>
      </c>
      <c r="G452" s="58" t="s">
        <v>1077</v>
      </c>
      <c r="M452" s="8" t="s">
        <v>1076</v>
      </c>
    </row>
    <row r="453" spans="1:13" ht="27.7" thickBot="1" x14ac:dyDescent="0.45">
      <c r="A453" s="8" t="s">
        <v>1078</v>
      </c>
      <c r="B453" s="2" t="str">
        <f>StateSelfAssessment!A287</f>
        <v>3.2.2 j. Describe and demonstrate techniques for classroom management.</v>
      </c>
      <c r="C453" s="3" t="str">
        <f>StateSelfAssessment!B287</f>
        <v>Yes</v>
      </c>
      <c r="D453" s="3" t="str">
        <f>StateSelfAssessment!C287</f>
        <v>Yes</v>
      </c>
      <c r="F453" s="8" t="s">
        <v>1078</v>
      </c>
      <c r="G453" s="58" t="s">
        <v>1079</v>
      </c>
      <c r="M453" s="8" t="s">
        <v>1078</v>
      </c>
    </row>
    <row r="454" spans="1:13" ht="27.7" thickBot="1" x14ac:dyDescent="0.45">
      <c r="A454" s="8" t="s">
        <v>1081</v>
      </c>
      <c r="B454" s="2" t="str">
        <f>StateSelfAssessment!A288</f>
        <v>3.2.2 k. Describe and demonstrate techniques for student assessment and evaluation.</v>
      </c>
      <c r="C454" s="3" t="str">
        <f>StateSelfAssessment!B288</f>
        <v>Yes</v>
      </c>
      <c r="D454" s="3" t="str">
        <f>StateSelfAssessment!C288</f>
        <v>Yes</v>
      </c>
      <c r="F454" s="8" t="s">
        <v>1081</v>
      </c>
      <c r="G454" s="58" t="s">
        <v>1082</v>
      </c>
      <c r="M454" s="8" t="s">
        <v>1081</v>
      </c>
    </row>
    <row r="455" spans="1:13" ht="27.7" thickBot="1" x14ac:dyDescent="0.45">
      <c r="A455" s="8" t="s">
        <v>1084</v>
      </c>
      <c r="B455" s="2" t="str">
        <f>StateSelfAssessment!A289</f>
        <v>3.2.2 l. Describe the process for coordination between classroom and behind-the-wheel instruction.</v>
      </c>
      <c r="C455" s="3" t="str">
        <f>StateSelfAssessment!B289</f>
        <v>Yes</v>
      </c>
      <c r="D455" s="3" t="str">
        <f>StateSelfAssessment!C289</f>
        <v>Yes</v>
      </c>
      <c r="F455" s="8" t="s">
        <v>1084</v>
      </c>
      <c r="G455" s="58" t="s">
        <v>1085</v>
      </c>
      <c r="M455" s="8" t="s">
        <v>1084</v>
      </c>
    </row>
    <row r="456" spans="1:13" ht="41.35" thickBot="1" x14ac:dyDescent="0.45">
      <c r="A456" s="8" t="s">
        <v>1087</v>
      </c>
      <c r="B456" s="2" t="str">
        <f>StateSelfAssessment!A290</f>
        <v>3.2.2 m. Describe how to and the need for additional training to conduct online and virtual classroom driver education.</v>
      </c>
      <c r="C456" s="3" t="str">
        <f>StateSelfAssessment!B290</f>
        <v>No</v>
      </c>
      <c r="D456" s="3" t="str">
        <f>StateSelfAssessment!C290</f>
        <v>No</v>
      </c>
      <c r="F456" s="8" t="s">
        <v>1087</v>
      </c>
      <c r="G456" s="58" t="s">
        <v>1088</v>
      </c>
      <c r="M456" s="8" t="s">
        <v>1087</v>
      </c>
    </row>
    <row r="457" spans="1:13" ht="41.35" thickBot="1" x14ac:dyDescent="0.45">
      <c r="A457" s="8" t="s">
        <v>1090</v>
      </c>
      <c r="B457" s="2" t="str">
        <f>StateSelfAssessment!A291</f>
        <v>3.2.2 n. Describe how to and the need for additional training to address special needs driver education students.</v>
      </c>
      <c r="C457" s="3" t="str">
        <f>StateSelfAssessment!B291</f>
        <v>Yes</v>
      </c>
      <c r="D457" s="3" t="str">
        <f>StateSelfAssessment!C291</f>
        <v>Yes</v>
      </c>
      <c r="F457" s="8" t="s">
        <v>1090</v>
      </c>
      <c r="G457" s="58" t="s">
        <v>1091</v>
      </c>
      <c r="M457" s="8" t="s">
        <v>1090</v>
      </c>
    </row>
    <row r="458" spans="1:13" ht="27.7" thickBot="1" x14ac:dyDescent="0.45">
      <c r="A458" s="8" t="s">
        <v>1092</v>
      </c>
      <c r="B458" s="2" t="str">
        <f>StateSelfAssessment!A292</f>
        <v>3.2.2 o. Describe and demonstrate how to use lesson plans for in-vehicle instruction.</v>
      </c>
      <c r="C458" s="3" t="str">
        <f>StateSelfAssessment!B292</f>
        <v>Yes</v>
      </c>
      <c r="D458" s="3" t="str">
        <f>StateSelfAssessment!C292</f>
        <v>Yes</v>
      </c>
      <c r="F458" s="8" t="s">
        <v>1092</v>
      </c>
      <c r="G458" s="58" t="s">
        <v>1093</v>
      </c>
      <c r="M458" s="8" t="s">
        <v>1092</v>
      </c>
    </row>
    <row r="459" spans="1:13" ht="27.7" thickBot="1" x14ac:dyDescent="0.45">
      <c r="A459" s="8" t="s">
        <v>1095</v>
      </c>
      <c r="B459" s="2" t="str">
        <f>StateSelfAssessment!A293</f>
        <v>3.2.2 p. Describe and demonstrate how to manage the mobile classroom.</v>
      </c>
      <c r="C459" s="3" t="str">
        <f>StateSelfAssessment!B293</f>
        <v>No</v>
      </c>
      <c r="D459" s="3" t="str">
        <f>StateSelfAssessment!C293</f>
        <v>No</v>
      </c>
      <c r="F459" s="8" t="s">
        <v>1095</v>
      </c>
      <c r="G459" s="58" t="s">
        <v>1096</v>
      </c>
      <c r="M459" s="8" t="s">
        <v>1095</v>
      </c>
    </row>
    <row r="460" spans="1:13" ht="27.7" thickBot="1" x14ac:dyDescent="0.45">
      <c r="A460" s="8" t="s">
        <v>1098</v>
      </c>
      <c r="B460" s="2" t="str">
        <f>StateSelfAssessment!A294</f>
        <v>3.2.2 q. Describe and demonstrate in-vehicle teaching techniques including coaching and correction.</v>
      </c>
      <c r="C460" s="3" t="str">
        <f>StateSelfAssessment!B294</f>
        <v>Yes</v>
      </c>
      <c r="D460" s="3" t="str">
        <f>StateSelfAssessment!C294</f>
        <v>Yes</v>
      </c>
      <c r="F460" s="8" t="s">
        <v>1098</v>
      </c>
      <c r="G460" s="58" t="s">
        <v>1099</v>
      </c>
      <c r="M460" s="8" t="s">
        <v>1098</v>
      </c>
    </row>
    <row r="461" spans="1:13" ht="41.35" thickBot="1" x14ac:dyDescent="0.45">
      <c r="A461" s="8" t="s">
        <v>1100</v>
      </c>
      <c r="B461" s="2" t="str">
        <f>StateSelfAssessment!A295</f>
        <v>3.2.2 r. Describe and demonstrate how to evaluate and provide feedback to the student driver and observers.</v>
      </c>
      <c r="C461" s="3" t="str">
        <f>StateSelfAssessment!B295</f>
        <v>No</v>
      </c>
      <c r="D461" s="3" t="str">
        <f>StateSelfAssessment!C295</f>
        <v>No</v>
      </c>
      <c r="F461" s="8" t="s">
        <v>1100</v>
      </c>
      <c r="G461" s="58" t="s">
        <v>1101</v>
      </c>
      <c r="M461" s="8" t="s">
        <v>1100</v>
      </c>
    </row>
    <row r="462" spans="1:13" ht="27.7" thickBot="1" x14ac:dyDescent="0.45">
      <c r="A462" s="8" t="s">
        <v>1102</v>
      </c>
      <c r="B462" s="2" t="str">
        <f>StateSelfAssessment!A296</f>
        <v>3.2.2 s. Describe and demonstrate techniques for teaching:</v>
      </c>
      <c r="C462" s="3">
        <f>StateSelfAssessment!B296</f>
        <v>0</v>
      </c>
      <c r="D462" s="3">
        <f>StateSelfAssessment!C296</f>
        <v>0</v>
      </c>
      <c r="F462" s="8" t="s">
        <v>1102</v>
      </c>
      <c r="G462" s="58" t="s">
        <v>1103</v>
      </c>
      <c r="M462" s="8" t="s">
        <v>1102</v>
      </c>
    </row>
    <row r="463" spans="1:13" ht="14" thickBot="1" x14ac:dyDescent="0.45">
      <c r="B463" s="2" t="str">
        <f>StateSelfAssessment!A297</f>
        <v>i. visual systems and vision control</v>
      </c>
      <c r="C463" s="3" t="str">
        <f>StateSelfAssessment!B297</f>
        <v>Yes</v>
      </c>
      <c r="D463" s="3" t="str">
        <f>StateSelfAssessment!C297</f>
        <v>Yes</v>
      </c>
      <c r="F463" s="8"/>
      <c r="M463" s="8"/>
    </row>
    <row r="464" spans="1:13" ht="14" thickBot="1" x14ac:dyDescent="0.45">
      <c r="B464" s="2" t="str">
        <f>StateSelfAssessment!A298</f>
        <v>ii. hazard perception and decision making</v>
      </c>
      <c r="C464" s="3" t="str">
        <f>StateSelfAssessment!B298</f>
        <v>Yes</v>
      </c>
      <c r="D464" s="3" t="str">
        <f>StateSelfAssessment!C298</f>
        <v>Yes</v>
      </c>
      <c r="F464" s="8"/>
      <c r="M464" s="8"/>
    </row>
    <row r="465" spans="1:14" ht="14" thickBot="1" x14ac:dyDescent="0.45">
      <c r="B465" s="2" t="str">
        <f>StateSelfAssessment!A299</f>
        <v>iii. speed and space management</v>
      </c>
      <c r="C465" s="3" t="str">
        <f>StateSelfAssessment!B299</f>
        <v>Yes</v>
      </c>
      <c r="D465" s="3" t="str">
        <f>StateSelfAssessment!C299</f>
        <v>Yes</v>
      </c>
      <c r="F465" s="8"/>
      <c r="M465" s="8"/>
    </row>
    <row r="466" spans="1:14" ht="14" thickBot="1" x14ac:dyDescent="0.45">
      <c r="B466" s="2" t="str">
        <f>StateSelfAssessment!A300</f>
        <v>iv. steering control and vehicle balance</v>
      </c>
      <c r="C466" s="3" t="str">
        <f>StateSelfAssessment!B300</f>
        <v>Yes</v>
      </c>
      <c r="D466" s="3" t="str">
        <f>StateSelfAssessment!C300</f>
        <v>Yes</v>
      </c>
      <c r="F466" s="8"/>
      <c r="M466" s="8"/>
    </row>
    <row r="467" spans="1:14" ht="14" thickBot="1" x14ac:dyDescent="0.45">
      <c r="B467" s="2" t="str">
        <f>StateSelfAssessment!A301</f>
        <v>v. time management</v>
      </c>
      <c r="C467" s="3" t="str">
        <f>StateSelfAssessment!B301</f>
        <v>Yes</v>
      </c>
      <c r="D467" s="3" t="str">
        <f>StateSelfAssessment!C301</f>
        <v>Yes</v>
      </c>
      <c r="F467" s="8"/>
      <c r="M467" s="8"/>
    </row>
    <row r="468" spans="1:14" ht="14" thickBot="1" x14ac:dyDescent="0.45">
      <c r="B468" s="2" t="str">
        <f>StateSelfAssessment!A302</f>
        <v>vi. communication</v>
      </c>
      <c r="C468" s="3" t="str">
        <f>StateSelfAssessment!B302</f>
        <v>Yes</v>
      </c>
      <c r="D468" s="3" t="str">
        <f>StateSelfAssessment!C302</f>
        <v>Yes</v>
      </c>
      <c r="F468" s="8"/>
      <c r="M468" s="8"/>
    </row>
    <row r="469" spans="1:14" ht="14" thickBot="1" x14ac:dyDescent="0.45">
      <c r="B469" s="2" t="str">
        <f>StateSelfAssessment!A303</f>
        <v>vii. driver responsibility</v>
      </c>
      <c r="C469" s="3" t="str">
        <f>StateSelfAssessment!B303</f>
        <v>Planned</v>
      </c>
      <c r="D469" s="3" t="str">
        <f>StateSelfAssessment!C303</f>
        <v>Planned</v>
      </c>
      <c r="F469" s="8"/>
      <c r="M469" s="8"/>
    </row>
    <row r="470" spans="1:14" ht="41.35" thickBot="1" x14ac:dyDescent="0.45">
      <c r="A470" s="8" t="s">
        <v>1104</v>
      </c>
      <c r="B470" s="2" t="str">
        <f>StateSelfAssessment!A304</f>
        <v>3.2.2 t. Describe and demonstrate how to manage and take control of the vehicle during in vehicle instruction.</v>
      </c>
      <c r="C470" s="3" t="str">
        <f>StateSelfAssessment!B304</f>
        <v>Planned</v>
      </c>
      <c r="D470" s="3" t="str">
        <f>StateSelfAssessment!C304</f>
        <v>Planned</v>
      </c>
      <c r="F470" s="8" t="s">
        <v>1104</v>
      </c>
      <c r="G470" s="58" t="s">
        <v>1105</v>
      </c>
      <c r="M470" s="8" t="s">
        <v>1104</v>
      </c>
    </row>
    <row r="471" spans="1:14" ht="27.7" thickBot="1" x14ac:dyDescent="0.45">
      <c r="A471" s="8" t="s">
        <v>1106</v>
      </c>
      <c r="B471" s="2" t="str">
        <f>StateSelfAssessment!A305</f>
        <v>3.2.2 u. Describe what to do in an emergency or collision.</v>
      </c>
      <c r="C471" s="3" t="str">
        <f>StateSelfAssessment!B305</f>
        <v>Planned</v>
      </c>
      <c r="D471" s="3" t="str">
        <f>StateSelfAssessment!C305</f>
        <v>Planned</v>
      </c>
      <c r="F471" s="8" t="s">
        <v>1106</v>
      </c>
      <c r="G471" s="58" t="s">
        <v>1107</v>
      </c>
      <c r="M471" s="8" t="s">
        <v>1106</v>
      </c>
    </row>
    <row r="472" spans="1:14" ht="27.7" thickBot="1" x14ac:dyDescent="0.45">
      <c r="A472" s="8" t="s">
        <v>1108</v>
      </c>
      <c r="B472" s="2" t="str">
        <f>StateSelfAssessment!A306</f>
        <v>3.2.2 v. Describe the role and use of on-board technologies for in-vehicle instruction.</v>
      </c>
      <c r="C472" s="3" t="str">
        <f>StateSelfAssessment!B306</f>
        <v>Planned</v>
      </c>
      <c r="D472" s="3" t="str">
        <f>StateSelfAssessment!C306</f>
        <v>Planned</v>
      </c>
      <c r="F472" s="8" t="s">
        <v>1108</v>
      </c>
      <c r="G472" s="58" t="s">
        <v>1109</v>
      </c>
      <c r="M472" s="8" t="s">
        <v>1108</v>
      </c>
    </row>
    <row r="473" spans="1:14" ht="41.35" thickBot="1" x14ac:dyDescent="0.45">
      <c r="A473" s="8" t="s">
        <v>1110</v>
      </c>
      <c r="B473" s="2" t="str">
        <f>StateSelfAssessment!A307</f>
        <v>3.2.2 w. Describe how to and the need for additional training to conduct simulation and driving range instruction.</v>
      </c>
      <c r="C473" s="3" t="str">
        <f>StateSelfAssessment!B307</f>
        <v>Planned</v>
      </c>
      <c r="D473" s="3" t="str">
        <f>StateSelfAssessment!C307</f>
        <v>Planned</v>
      </c>
      <c r="F473" s="8" t="s">
        <v>1110</v>
      </c>
      <c r="G473" s="58" t="s">
        <v>1111</v>
      </c>
      <c r="M473" s="8" t="s">
        <v>1110</v>
      </c>
    </row>
    <row r="474" spans="1:14" ht="41.35" thickBot="1" x14ac:dyDescent="0.45">
      <c r="A474" s="8" t="s">
        <v>1115</v>
      </c>
      <c r="B474" s="2" t="str">
        <f>StateSelfAssessment!A308</f>
        <v>3.2.2 x. Demonstrate the skills necessary to develop partnerships and communicate with parents/mentors/guardians and state officials.</v>
      </c>
      <c r="C474" s="3" t="str">
        <f>StateSelfAssessment!B308</f>
        <v>Planned</v>
      </c>
      <c r="D474" s="3" t="str">
        <f>StateSelfAssessment!C308</f>
        <v>Planned</v>
      </c>
      <c r="F474" s="8" t="s">
        <v>1115</v>
      </c>
      <c r="G474" s="58" t="s">
        <v>1116</v>
      </c>
      <c r="M474" s="8" t="s">
        <v>1115</v>
      </c>
    </row>
    <row r="475" spans="1:14" ht="41.35" thickBot="1" x14ac:dyDescent="0.45">
      <c r="A475" s="8" t="s">
        <v>1119</v>
      </c>
      <c r="B475" s="2" t="str">
        <f>StateSelfAssessment!A309</f>
        <v>3.2.2 y. Identify how to locate and describe jurisdictional laws, rules, policies and procedures related to vehicle operation and driver education.</v>
      </c>
      <c r="C475" s="3" t="str">
        <f>StateSelfAssessment!B309</f>
        <v>Yes</v>
      </c>
      <c r="D475" s="3" t="str">
        <f>StateSelfAssessment!C309</f>
        <v>Yes</v>
      </c>
      <c r="F475" s="8" t="s">
        <v>1119</v>
      </c>
      <c r="G475" s="58" t="s">
        <v>1120</v>
      </c>
      <c r="M475" s="8" t="s">
        <v>1119</v>
      </c>
    </row>
    <row r="476" spans="1:14" ht="55" thickBot="1" x14ac:dyDescent="0.45">
      <c r="A476" s="8" t="s">
        <v>1124</v>
      </c>
      <c r="B476" s="2" t="str">
        <f>StateSelfAssessment!A310</f>
        <v>3.2.3 States shall require instructor candidates to successfully deliver a series of practice teaching assignments during the instructor training course, including both classroom and BTW lessons. The instructor candidate must demonstrate:</v>
      </c>
      <c r="C476" s="3">
        <f>StateSelfAssessment!B310</f>
        <v>0</v>
      </c>
      <c r="D476" s="3">
        <f>StateSelfAssessment!C310</f>
        <v>0</v>
      </c>
      <c r="F476" s="8" t="s">
        <v>1124</v>
      </c>
      <c r="G476" s="140" t="s">
        <v>1125</v>
      </c>
      <c r="M476" s="8" t="s">
        <v>1124</v>
      </c>
      <c r="N476" s="140" t="s">
        <v>1125</v>
      </c>
    </row>
    <row r="477" spans="1:14" ht="41.35" thickBot="1" x14ac:dyDescent="0.45">
      <c r="A477" s="8" t="s">
        <v>1126</v>
      </c>
      <c r="B477" s="2" t="str">
        <f>StateSelfAssessment!A311</f>
        <v>3.2.3 a. How to utilize and adapt classroom lesson plans and deliver classroom presentations.</v>
      </c>
      <c r="C477" s="3" t="str">
        <f>StateSelfAssessment!B311</f>
        <v>Yes</v>
      </c>
      <c r="D477" s="3" t="str">
        <f>StateSelfAssessment!C311</f>
        <v>Yes</v>
      </c>
      <c r="F477" s="8" t="s">
        <v>1126</v>
      </c>
      <c r="G477" s="58" t="s">
        <v>1127</v>
      </c>
      <c r="M477" s="8" t="s">
        <v>1126</v>
      </c>
    </row>
    <row r="478" spans="1:14" ht="55" thickBot="1" x14ac:dyDescent="0.45">
      <c r="A478" s="8" t="s">
        <v>1131</v>
      </c>
      <c r="B478" s="2" t="str">
        <f>StateSelfAssessment!A312</f>
        <v>3.2.3 b. How to utilize and adapt lesson plans to deliver behind-the-wheel lessons, utilizing coaching techniques for in-vehicle instruction, and</v>
      </c>
      <c r="C478" s="3">
        <f>StateSelfAssessment!B312</f>
        <v>0</v>
      </c>
      <c r="D478" s="3">
        <f>StateSelfAssessment!C312</f>
        <v>0</v>
      </c>
      <c r="F478" s="8" t="s">
        <v>1131</v>
      </c>
      <c r="G478" s="58" t="s">
        <v>1132</v>
      </c>
      <c r="M478" s="8" t="s">
        <v>1131</v>
      </c>
    </row>
    <row r="479" spans="1:14" ht="41.35" thickBot="1" x14ac:dyDescent="0.45">
      <c r="B479" s="2" t="str">
        <f>StateSelfAssessment!A313</f>
        <v>i. demonstrate how to utilize standards of driver performance,</v>
      </c>
      <c r="C479" s="3" t="str">
        <f>StateSelfAssessment!B313</f>
        <v>Planned</v>
      </c>
      <c r="D479" s="3" t="str">
        <f>StateSelfAssessment!C313</f>
        <v>Planned</v>
      </c>
      <c r="F479" s="8"/>
      <c r="G479" s="58" t="s">
        <v>1134</v>
      </c>
      <c r="M479" s="8"/>
    </row>
    <row r="480" spans="1:14" ht="41.35" thickBot="1" x14ac:dyDescent="0.45">
      <c r="B480" s="2" t="str">
        <f>StateSelfAssessment!A314</f>
        <v>ii. demonstrate a variety coaching techniques for in-vehicle instruction, and deliver BTW lessons.</v>
      </c>
      <c r="C480" s="3" t="str">
        <f>StateSelfAssessment!B314</f>
        <v>Planned</v>
      </c>
      <c r="D480" s="3" t="str">
        <f>StateSelfAssessment!C314</f>
        <v>Planned</v>
      </c>
      <c r="F480" s="8"/>
      <c r="G480" s="58" t="s">
        <v>1135</v>
      </c>
      <c r="M480" s="8"/>
    </row>
    <row r="481" spans="1:16" ht="41.35" thickBot="1" x14ac:dyDescent="0.45">
      <c r="A481" s="8" t="s">
        <v>1136</v>
      </c>
      <c r="B481" s="2" t="str">
        <f>StateSelfAssessment!A315</f>
        <v>3.2.3 c. How to influence learning and habit development.</v>
      </c>
      <c r="C481" s="3" t="str">
        <f>StateSelfAssessment!B315</f>
        <v>Planned</v>
      </c>
      <c r="D481" s="3" t="str">
        <f>StateSelfAssessment!C315</f>
        <v>Planned</v>
      </c>
      <c r="F481" s="8" t="s">
        <v>1136</v>
      </c>
      <c r="G481" s="58" t="s">
        <v>1137</v>
      </c>
      <c r="M481" s="8" t="s">
        <v>1136</v>
      </c>
    </row>
    <row r="482" spans="1:16" ht="27.7" thickBot="1" x14ac:dyDescent="0.45">
      <c r="A482" s="8" t="s">
        <v>1138</v>
      </c>
      <c r="B482" s="2" t="str">
        <f>StateSelfAssessment!A316</f>
        <v>3.2.3 d. How to assess student performance.</v>
      </c>
      <c r="C482" s="3" t="str">
        <f>StateSelfAssessment!B316</f>
        <v>Planned</v>
      </c>
      <c r="D482" s="3" t="str">
        <f>StateSelfAssessment!C316</f>
        <v>Planned</v>
      </c>
      <c r="F482" s="8" t="s">
        <v>1138</v>
      </c>
      <c r="G482" s="58" t="s">
        <v>1139</v>
      </c>
      <c r="M482" s="8" t="s">
        <v>1138</v>
      </c>
    </row>
    <row r="483" spans="1:16" ht="41.35" thickBot="1" x14ac:dyDescent="0.45">
      <c r="A483" s="8" t="s">
        <v>1141</v>
      </c>
      <c r="B483" s="2" t="str">
        <f>StateSelfAssessment!A317</f>
        <v>3.2.3 e. How to assist the learner to apply concepts from classroom and BTW instruction.</v>
      </c>
      <c r="C483" s="3" t="str">
        <f>StateSelfAssessment!B317</f>
        <v>Planned</v>
      </c>
      <c r="D483" s="3" t="str">
        <f>StateSelfAssessment!C317</f>
        <v>Planned</v>
      </c>
      <c r="F483" s="8" t="s">
        <v>1141</v>
      </c>
      <c r="G483" s="58" t="s">
        <v>1142</v>
      </c>
      <c r="M483" s="8" t="s">
        <v>1141</v>
      </c>
    </row>
    <row r="484" spans="1:16" ht="41.35" thickBot="1" x14ac:dyDescent="0.45">
      <c r="A484" s="8" t="s">
        <v>1143</v>
      </c>
      <c r="B484" s="2" t="str">
        <f>StateSelfAssessment!A318</f>
        <v>3.2.3 f. Knowledge of risk management principles in all driving situations.</v>
      </c>
      <c r="C484" s="3" t="str">
        <f>StateSelfAssessment!B318</f>
        <v>Planned</v>
      </c>
      <c r="D484" s="3" t="str">
        <f>StateSelfAssessment!C318</f>
        <v>Planned</v>
      </c>
      <c r="F484" s="8" t="s">
        <v>1143</v>
      </c>
      <c r="G484" s="58" t="s">
        <v>1144</v>
      </c>
      <c r="M484" s="8" t="s">
        <v>1143</v>
      </c>
    </row>
    <row r="485" spans="1:16" ht="41.35" thickBot="1" x14ac:dyDescent="0.45">
      <c r="A485" s="8" t="s">
        <v>1145</v>
      </c>
      <c r="B485" s="2" t="str">
        <f>StateSelfAssessment!A319</f>
        <v>3.2.3 g. Risk assessment procedures and provide timely intervention for in-vehicle instruction.</v>
      </c>
      <c r="C485" s="3" t="str">
        <f>StateSelfAssessment!B319</f>
        <v>Planned</v>
      </c>
      <c r="D485" s="3" t="str">
        <f>StateSelfAssessment!C319</f>
        <v>Planned</v>
      </c>
      <c r="F485" s="8" t="s">
        <v>1145</v>
      </c>
      <c r="G485" s="58" t="s">
        <v>1146</v>
      </c>
      <c r="M485" s="8" t="s">
        <v>1145</v>
      </c>
    </row>
    <row r="486" spans="1:16" ht="41.35" thickBot="1" x14ac:dyDescent="0.45">
      <c r="A486" s="8" t="s">
        <v>1148</v>
      </c>
      <c r="B486" s="2" t="str">
        <f>StateSelfAssessment!A320</f>
        <v>3.2.3 h. How to conduct computer assisted, online, simulation based and range exercise instruction (if applicable)</v>
      </c>
      <c r="C486" s="3" t="str">
        <f>StateSelfAssessment!B320</f>
        <v>No</v>
      </c>
      <c r="D486" s="3" t="str">
        <f>StateSelfAssessment!C320</f>
        <v>No</v>
      </c>
      <c r="F486" s="8" t="s">
        <v>1148</v>
      </c>
      <c r="G486" s="58" t="s">
        <v>1149</v>
      </c>
      <c r="M486" s="8" t="s">
        <v>1148</v>
      </c>
    </row>
    <row r="487" spans="1:16" ht="27.7" thickBot="1" x14ac:dyDescent="0.45">
      <c r="A487" s="8" t="s">
        <v>1152</v>
      </c>
      <c r="B487" s="2" t="str">
        <f>StateSelfAssessment!A321</f>
        <v>3.2.3 i. How to assess the course.</v>
      </c>
      <c r="C487" s="3" t="str">
        <f>StateSelfAssessment!B321</f>
        <v>Planned</v>
      </c>
      <c r="D487" s="3" t="str">
        <f>StateSelfAssessment!C321</f>
        <v>Planned</v>
      </c>
      <c r="F487" s="8" t="s">
        <v>1152</v>
      </c>
      <c r="G487" s="58" t="s">
        <v>1153</v>
      </c>
      <c r="M487" s="8" t="s">
        <v>1152</v>
      </c>
    </row>
    <row r="488" spans="1:16" ht="27.7" thickBot="1" x14ac:dyDescent="0.45">
      <c r="A488" s="8" t="s">
        <v>1155</v>
      </c>
      <c r="B488" s="2" t="str">
        <f>StateSelfAssessment!A322</f>
        <v>3.2.3 j. How to schedule and grade.</v>
      </c>
      <c r="C488" s="3" t="str">
        <f>StateSelfAssessment!B322</f>
        <v>Planned</v>
      </c>
      <c r="D488" s="3" t="str">
        <f>StateSelfAssessment!C322</f>
        <v>Planned</v>
      </c>
      <c r="F488" s="8" t="s">
        <v>1155</v>
      </c>
      <c r="G488" s="58" t="s">
        <v>1156</v>
      </c>
      <c r="M488" s="8" t="s">
        <v>1155</v>
      </c>
    </row>
    <row r="489" spans="1:16" ht="14" thickBot="1" x14ac:dyDescent="0.45">
      <c r="A489" s="8">
        <v>3.3</v>
      </c>
      <c r="B489" s="414" t="s">
        <v>1159</v>
      </c>
      <c r="C489" s="415"/>
      <c r="D489" s="416"/>
      <c r="F489" s="8">
        <v>3.3</v>
      </c>
      <c r="G489" s="147" t="s">
        <v>1159</v>
      </c>
      <c r="H489" s="359"/>
      <c r="I489" s="359"/>
      <c r="J489" s="359"/>
      <c r="K489" s="360"/>
      <c r="M489" s="8">
        <v>3.3</v>
      </c>
      <c r="N489" s="396" t="s">
        <v>1159</v>
      </c>
      <c r="O489" s="397"/>
      <c r="P489" s="398"/>
    </row>
    <row r="490" spans="1:16" ht="68.7" thickBot="1" x14ac:dyDescent="0.45">
      <c r="A490" s="8" t="s">
        <v>1160</v>
      </c>
      <c r="B490" s="4" t="str">
        <f>StateSelfAssessment!A324</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490" s="5" t="str">
        <f>StateSelfAssessment!B324</f>
        <v>No</v>
      </c>
      <c r="D490" s="5" t="str">
        <f>StateSelfAssessment!C324</f>
        <v>No</v>
      </c>
      <c r="F490" s="8" t="s">
        <v>1160</v>
      </c>
      <c r="G490" s="140" t="s">
        <v>1785</v>
      </c>
      <c r="M490" s="8" t="s">
        <v>1160</v>
      </c>
      <c r="N490" s="140" t="s">
        <v>1785</v>
      </c>
    </row>
    <row r="491" spans="1:16" ht="27.7" thickBot="1" x14ac:dyDescent="0.45">
      <c r="B491" s="59"/>
      <c r="C491" s="60"/>
      <c r="D491" s="61"/>
      <c r="F491" s="8"/>
      <c r="G491" s="58" t="s">
        <v>1162</v>
      </c>
      <c r="M491" s="8"/>
    </row>
    <row r="492" spans="1:16" ht="14" thickBot="1" x14ac:dyDescent="0.45">
      <c r="A492" s="8">
        <v>3.4</v>
      </c>
      <c r="B492" s="414" t="s">
        <v>1168</v>
      </c>
      <c r="C492" s="415"/>
      <c r="D492" s="416"/>
      <c r="F492" s="8">
        <v>3.4</v>
      </c>
      <c r="G492" s="147" t="s">
        <v>1168</v>
      </c>
      <c r="H492" s="359"/>
      <c r="I492" s="359"/>
      <c r="J492" s="359"/>
      <c r="K492" s="360"/>
      <c r="M492" s="8">
        <v>3.4</v>
      </c>
      <c r="N492" s="396" t="s">
        <v>1168</v>
      </c>
      <c r="O492" s="397"/>
      <c r="P492" s="398"/>
    </row>
    <row r="493" spans="1:16" ht="68.7" thickBot="1" x14ac:dyDescent="0.45">
      <c r="A493" s="8" t="s">
        <v>1169</v>
      </c>
      <c r="B493" s="4" t="str">
        <f>StateSelfAssessment!A326</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493" s="5" t="str">
        <f>StateSelfAssessment!B326</f>
        <v>Planned</v>
      </c>
      <c r="D493" s="5" t="str">
        <f>StateSelfAssessment!C326</f>
        <v>Planned</v>
      </c>
      <c r="F493" s="8" t="s">
        <v>1169</v>
      </c>
      <c r="G493" s="140" t="s">
        <v>1787</v>
      </c>
      <c r="M493" s="8" t="s">
        <v>1169</v>
      </c>
      <c r="N493" s="140" t="s">
        <v>1787</v>
      </c>
    </row>
    <row r="494" spans="1:16" ht="27.7" thickBot="1" x14ac:dyDescent="0.45">
      <c r="A494" s="8" t="s">
        <v>1171</v>
      </c>
      <c r="B494" s="4" t="str">
        <f>StateSelfAssessment!A327</f>
        <v>3.4.1 a. Must pass an advanced exit level, driver knowledge test</v>
      </c>
      <c r="C494" s="5" t="str">
        <f>StateSelfAssessment!B327</f>
        <v>Yes</v>
      </c>
      <c r="D494" s="5" t="str">
        <f>StateSelfAssessment!C327</f>
        <v>Yes</v>
      </c>
      <c r="F494" s="8" t="s">
        <v>1171</v>
      </c>
      <c r="G494" s="58" t="s">
        <v>1172</v>
      </c>
      <c r="M494" s="8" t="s">
        <v>1171</v>
      </c>
    </row>
    <row r="495" spans="1:16" ht="27.7" thickBot="1" x14ac:dyDescent="0.45">
      <c r="A495" s="8" t="s">
        <v>1176</v>
      </c>
      <c r="B495" s="4" t="str">
        <f>StateSelfAssessment!A328</f>
        <v>3.4.1 b. Must pass an advanced exit level, instructor knowledge test</v>
      </c>
      <c r="C495" s="5" t="str">
        <f>StateSelfAssessment!B328</f>
        <v>Yes</v>
      </c>
      <c r="D495" s="5" t="str">
        <f>StateSelfAssessment!C328</f>
        <v>Yes</v>
      </c>
      <c r="F495" s="8" t="s">
        <v>1176</v>
      </c>
      <c r="G495" s="58" t="s">
        <v>1177</v>
      </c>
      <c r="M495" s="8" t="s">
        <v>1176</v>
      </c>
    </row>
    <row r="496" spans="1:16" ht="27.7" thickBot="1" x14ac:dyDescent="0.45">
      <c r="A496" s="8" t="s">
        <v>1180</v>
      </c>
      <c r="B496" s="4" t="str">
        <f>StateSelfAssessment!A329</f>
        <v>3.4.1 c. Must pass an advanced exit level, in-vehicle teaching skills assessment</v>
      </c>
      <c r="C496" s="5" t="str">
        <f>StateSelfAssessment!B329</f>
        <v>Planned</v>
      </c>
      <c r="D496" s="5" t="str">
        <f>StateSelfAssessment!C329</f>
        <v>Planned</v>
      </c>
      <c r="F496" s="8" t="s">
        <v>1180</v>
      </c>
      <c r="G496" s="58" t="s">
        <v>1181</v>
      </c>
      <c r="M496" s="8" t="s">
        <v>1180</v>
      </c>
    </row>
    <row r="497" spans="1:18" ht="14" thickBot="1" x14ac:dyDescent="0.45">
      <c r="A497" s="8">
        <v>3.5</v>
      </c>
      <c r="B497" s="414" t="s">
        <v>1183</v>
      </c>
      <c r="C497" s="415"/>
      <c r="D497" s="416"/>
      <c r="F497" s="8">
        <v>3.5</v>
      </c>
      <c r="G497" s="147" t="s">
        <v>1183</v>
      </c>
      <c r="H497" s="359"/>
      <c r="I497" s="359"/>
      <c r="J497" s="359"/>
      <c r="K497" s="360"/>
      <c r="M497" s="8">
        <v>3.5</v>
      </c>
      <c r="N497" s="396" t="s">
        <v>1183</v>
      </c>
      <c r="O497" s="397"/>
      <c r="P497" s="398"/>
    </row>
    <row r="498" spans="1:18" ht="27.7" thickBot="1" x14ac:dyDescent="0.45">
      <c r="A498" s="8" t="s">
        <v>1184</v>
      </c>
      <c r="B498" s="2" t="str">
        <f>StateSelfAssessment!A331</f>
        <v>3.5.1 States shall require instructors to receive regular continuing education and professional development, as approved by the State</v>
      </c>
      <c r="C498" s="3" t="str">
        <f>StateSelfAssessment!B331</f>
        <v>Yes</v>
      </c>
      <c r="D498" s="3" t="str">
        <f>StateSelfAssessment!C331</f>
        <v>Yes</v>
      </c>
      <c r="F498" s="8" t="s">
        <v>1184</v>
      </c>
      <c r="G498" s="140" t="s">
        <v>1185</v>
      </c>
      <c r="M498" s="8" t="s">
        <v>1184</v>
      </c>
      <c r="N498" s="140" t="s">
        <v>1185</v>
      </c>
    </row>
    <row r="499" spans="1:18" ht="27.7" thickBot="1" x14ac:dyDescent="0.45">
      <c r="B499" s="2"/>
      <c r="C499" s="3"/>
      <c r="D499" s="3"/>
      <c r="F499" s="8"/>
      <c r="G499" s="58" t="s">
        <v>1186</v>
      </c>
      <c r="M499" s="8"/>
    </row>
    <row r="500" spans="1:18" ht="27.7" thickBot="1" x14ac:dyDescent="0.45">
      <c r="B500" s="2"/>
      <c r="C500" s="3"/>
      <c r="D500" s="3"/>
      <c r="F500" s="8"/>
      <c r="G500" s="58" t="s">
        <v>1190</v>
      </c>
      <c r="M500" s="8"/>
    </row>
    <row r="501" spans="1:18" ht="27.7" thickBot="1" x14ac:dyDescent="0.45">
      <c r="B501" s="2"/>
      <c r="C501" s="3"/>
      <c r="D501" s="3"/>
      <c r="F501" s="8"/>
      <c r="G501" s="58" t="s">
        <v>2120</v>
      </c>
      <c r="M501" s="8"/>
    </row>
    <row r="502" spans="1:18" ht="27.7" thickBot="1" x14ac:dyDescent="0.45">
      <c r="A502" s="8" t="s">
        <v>1197</v>
      </c>
      <c r="B502" s="4" t="str">
        <f>StateSelfAssessment!A332</f>
        <v>3.5.2 States shall require a regular driving record review for instructors</v>
      </c>
      <c r="C502" s="5" t="str">
        <f>StateSelfAssessment!B332</f>
        <v>Yes</v>
      </c>
      <c r="D502" s="5" t="str">
        <f>StateSelfAssessment!C332</f>
        <v>Yes</v>
      </c>
      <c r="F502" s="8" t="s">
        <v>1197</v>
      </c>
      <c r="G502" s="140" t="s">
        <v>1198</v>
      </c>
      <c r="M502" s="8" t="s">
        <v>1197</v>
      </c>
      <c r="N502" s="140" t="s">
        <v>1198</v>
      </c>
    </row>
    <row r="503" spans="1:18" ht="14" thickBot="1" x14ac:dyDescent="0.45">
      <c r="B503" s="4"/>
      <c r="C503" s="5"/>
      <c r="D503" s="5"/>
      <c r="F503" s="8"/>
      <c r="G503" s="58" t="s">
        <v>1199</v>
      </c>
      <c r="M503" s="8"/>
      <c r="N503" s="117"/>
    </row>
    <row r="504" spans="1:18" ht="27.7" thickBot="1" x14ac:dyDescent="0.45">
      <c r="B504" s="4"/>
      <c r="C504" s="5"/>
      <c r="D504" s="5"/>
      <c r="F504" s="8"/>
      <c r="G504" s="58" t="s">
        <v>1202</v>
      </c>
      <c r="M504" s="8"/>
    </row>
    <row r="505" spans="1:18" ht="27.7" thickBot="1" x14ac:dyDescent="0.45">
      <c r="A505" s="8" t="s">
        <v>1206</v>
      </c>
      <c r="B505" s="2" t="str">
        <f>StateSelfAssessment!A333</f>
        <v>3.5.3 States shall require instructors to pass periodic Federal and State criminal background checks</v>
      </c>
      <c r="C505" s="3" t="str">
        <f>StateSelfAssessment!B333</f>
        <v>Yes</v>
      </c>
      <c r="D505" s="3" t="str">
        <f>StateSelfAssessment!C333</f>
        <v>Yes</v>
      </c>
      <c r="F505" s="8" t="s">
        <v>1206</v>
      </c>
      <c r="G505" s="140" t="s">
        <v>1207</v>
      </c>
      <c r="M505" s="8" t="s">
        <v>1206</v>
      </c>
      <c r="N505" s="140" t="s">
        <v>1207</v>
      </c>
    </row>
    <row r="506" spans="1:18" ht="27.7" thickBot="1" x14ac:dyDescent="0.45">
      <c r="B506" s="2"/>
      <c r="C506" s="3"/>
      <c r="D506" s="3"/>
      <c r="F506" s="8"/>
      <c r="G506" s="58" t="s">
        <v>1208</v>
      </c>
      <c r="M506" s="8"/>
    </row>
    <row r="507" spans="1:18" ht="14" thickBot="1" x14ac:dyDescent="0.45">
      <c r="B507" s="2"/>
      <c r="C507" s="3"/>
      <c r="D507" s="3"/>
      <c r="F507" s="8"/>
      <c r="G507" s="58" t="s">
        <v>1212</v>
      </c>
      <c r="M507" s="8"/>
    </row>
    <row r="508" spans="1:18" ht="55" thickBot="1" x14ac:dyDescent="0.45">
      <c r="A508" s="8" t="s">
        <v>1215</v>
      </c>
      <c r="B508" s="4" t="str">
        <f>StateSelfAssessment!A334</f>
        <v>3.5.4 State should require instructor candidates to successfully complete other pre or post courses/requirements as prescribed by the State, such as a course in first aid/CPR and automated external defibrillators (AED)</v>
      </c>
      <c r="C508" s="5" t="str">
        <f>StateSelfAssessment!B334</f>
        <v>Yes</v>
      </c>
      <c r="D508" s="5" t="str">
        <f>StateSelfAssessment!C334</f>
        <v>Yes</v>
      </c>
      <c r="F508" s="8" t="s">
        <v>1215</v>
      </c>
      <c r="G508" s="140" t="s">
        <v>1216</v>
      </c>
      <c r="M508" s="8" t="s">
        <v>1215</v>
      </c>
      <c r="N508" s="140" t="s">
        <v>1216</v>
      </c>
    </row>
    <row r="509" spans="1:18" ht="14" thickBot="1" x14ac:dyDescent="0.45">
      <c r="A509" s="8">
        <v>3.6</v>
      </c>
      <c r="B509" s="411" t="s">
        <v>2121</v>
      </c>
      <c r="C509" s="412"/>
      <c r="D509" s="413"/>
      <c r="F509" s="8">
        <v>3.6</v>
      </c>
      <c r="G509" s="393" t="s">
        <v>1217</v>
      </c>
      <c r="H509" s="394"/>
      <c r="I509" s="394"/>
      <c r="J509" s="394"/>
      <c r="K509" s="395"/>
      <c r="M509" s="8">
        <v>3.6</v>
      </c>
      <c r="N509" s="393" t="s">
        <v>1217</v>
      </c>
      <c r="O509" s="394"/>
      <c r="P509" s="395"/>
    </row>
    <row r="510" spans="1:18" ht="27.7" thickBot="1" x14ac:dyDescent="0.45">
      <c r="A510" s="8" t="s">
        <v>1221</v>
      </c>
      <c r="B510" s="4" t="str">
        <f>StateSelfAssessment!A336</f>
        <v>3.6.1 Do you meet the specifications in Attachment C Five Stages for Instructor Training?</v>
      </c>
      <c r="C510" s="5" t="str">
        <f>StateSelfAssessment!B336</f>
        <v>No</v>
      </c>
      <c r="D510" s="5" t="str">
        <f>StateSelfAssessment!C336</f>
        <v>No</v>
      </c>
      <c r="F510" s="8" t="s">
        <v>1221</v>
      </c>
      <c r="G510" s="140" t="s">
        <v>1222</v>
      </c>
      <c r="M510" s="8" t="s">
        <v>1221</v>
      </c>
      <c r="N510" s="140" t="s">
        <v>1222</v>
      </c>
    </row>
    <row r="511" spans="1:18" ht="27.7" thickBot="1" x14ac:dyDescent="0.45">
      <c r="A511" s="8" t="s">
        <v>1224</v>
      </c>
      <c r="B511" s="4" t="str">
        <f>StateSelfAssessment!A337</f>
        <v>3.6.2 Do you use the ANSTSE model instructor training curriculum for the teaching task?</v>
      </c>
      <c r="C511" s="5" t="str">
        <f>StateSelfAssessment!B337</f>
        <v>Planned</v>
      </c>
      <c r="D511" s="5" t="str">
        <f>StateSelfAssessment!C337</f>
        <v>Planned</v>
      </c>
      <c r="F511" s="8" t="s">
        <v>1224</v>
      </c>
      <c r="G511" s="140" t="s">
        <v>1225</v>
      </c>
      <c r="M511" s="8" t="s">
        <v>1224</v>
      </c>
      <c r="N511" s="140" t="s">
        <v>1225</v>
      </c>
    </row>
    <row r="512" spans="1:18" ht="27.7" thickBot="1" x14ac:dyDescent="0.45">
      <c r="A512" s="8">
        <v>4</v>
      </c>
      <c r="B512" s="6" t="s">
        <v>1254</v>
      </c>
      <c r="C512" s="1" t="s">
        <v>1484</v>
      </c>
      <c r="D512" s="1" t="s">
        <v>1485</v>
      </c>
      <c r="F512" s="8">
        <v>4</v>
      </c>
      <c r="G512" s="91" t="s">
        <v>1254</v>
      </c>
      <c r="H512" s="122" t="s">
        <v>1821</v>
      </c>
      <c r="I512" s="123" t="s">
        <v>1822</v>
      </c>
      <c r="J512" s="124" t="s">
        <v>1823</v>
      </c>
      <c r="K512" s="124" t="s">
        <v>1824</v>
      </c>
      <c r="M512" s="8">
        <v>4</v>
      </c>
      <c r="N512" s="118" t="s">
        <v>1254</v>
      </c>
      <c r="O512" s="122" t="s">
        <v>1821</v>
      </c>
      <c r="P512" s="123" t="s">
        <v>1826</v>
      </c>
      <c r="Q512" s="124" t="s">
        <v>1823</v>
      </c>
      <c r="R512" s="124" t="s">
        <v>1827</v>
      </c>
    </row>
    <row r="513" spans="1:16" ht="33" customHeight="1" thickBot="1" x14ac:dyDescent="0.45">
      <c r="A513" s="8">
        <v>4.0999999999999996</v>
      </c>
      <c r="B513" s="402" t="s">
        <v>1255</v>
      </c>
      <c r="C513" s="403"/>
      <c r="D513" s="404"/>
      <c r="F513" s="8">
        <v>4.0999999999999996</v>
      </c>
      <c r="G513" s="399" t="s">
        <v>1255</v>
      </c>
      <c r="H513" s="400"/>
      <c r="I513" s="400"/>
      <c r="J513" s="400"/>
      <c r="K513" s="401"/>
      <c r="M513" s="8">
        <v>4.0999999999999996</v>
      </c>
      <c r="N513" s="399" t="s">
        <v>1255</v>
      </c>
      <c r="O513" s="400"/>
      <c r="P513" s="401"/>
    </row>
    <row r="514" spans="1:16" ht="55" thickBot="1" x14ac:dyDescent="0.45">
      <c r="A514" s="8" t="s">
        <v>1256</v>
      </c>
      <c r="B514" s="2" t="str">
        <f>StateSelfAssessment!A339</f>
        <v>4.1.1 States shall have a formal system for communication and collaboration between the State driver education agency/agencies and the State driver licensing authority. This system must share information between these agencies</v>
      </c>
      <c r="C514" s="3" t="str">
        <f>StateSelfAssessment!B339</f>
        <v>Yes</v>
      </c>
      <c r="D514" s="3" t="str">
        <f>StateSelfAssessment!C339</f>
        <v>Yes</v>
      </c>
      <c r="F514" s="8" t="s">
        <v>1256</v>
      </c>
      <c r="G514" s="140" t="s">
        <v>1257</v>
      </c>
      <c r="M514" s="8" t="s">
        <v>1256</v>
      </c>
      <c r="N514" s="140" t="s">
        <v>1257</v>
      </c>
    </row>
    <row r="515" spans="1:16" ht="41.35" thickBot="1" x14ac:dyDescent="0.45">
      <c r="B515" s="63"/>
      <c r="C515" s="64"/>
      <c r="D515" s="65"/>
      <c r="F515" s="8"/>
      <c r="G515" s="58" t="s">
        <v>2122</v>
      </c>
      <c r="M515" s="8"/>
    </row>
    <row r="516" spans="1:16" ht="14" thickBot="1" x14ac:dyDescent="0.45">
      <c r="A516" s="8">
        <v>4.2</v>
      </c>
      <c r="B516" s="402" t="s">
        <v>2123</v>
      </c>
      <c r="C516" s="403"/>
      <c r="D516" s="404"/>
      <c r="F516" s="8">
        <v>4.2</v>
      </c>
      <c r="G516" s="393" t="s">
        <v>1263</v>
      </c>
      <c r="H516" s="394"/>
      <c r="I516" s="394"/>
      <c r="J516" s="394"/>
      <c r="K516" s="395"/>
      <c r="M516" s="8">
        <v>4.2</v>
      </c>
      <c r="N516" s="393" t="s">
        <v>1263</v>
      </c>
      <c r="O516" s="394"/>
      <c r="P516" s="395"/>
    </row>
    <row r="517" spans="1:16" ht="68.7" thickBot="1" x14ac:dyDescent="0.45">
      <c r="A517" s="8" t="s">
        <v>1264</v>
      </c>
      <c r="B517" s="2" t="str">
        <f>StateSelfAssessment!A341</f>
        <v>4.2.1 States shall adopt a comprehensive three-stage Graduated Driver Licensing (GDL) system that contains the recommended GDL components and restrictions as featured in the National Highway Traffic Safety Administration (NHTSA) GDL Model. See Attachment F.</v>
      </c>
      <c r="C517" s="3" t="str">
        <f>StateSelfAssessment!B341</f>
        <v>Yes</v>
      </c>
      <c r="D517" s="3" t="str">
        <f>StateSelfAssessment!C341</f>
        <v>Yes</v>
      </c>
      <c r="F517" s="8" t="s">
        <v>1264</v>
      </c>
      <c r="G517" s="140" t="s">
        <v>1793</v>
      </c>
      <c r="M517" s="8" t="s">
        <v>1264</v>
      </c>
      <c r="N517" s="140" t="s">
        <v>1793</v>
      </c>
    </row>
    <row r="518" spans="1:16" ht="27.7" thickBot="1" x14ac:dyDescent="0.45">
      <c r="B518" s="2"/>
      <c r="C518" s="3"/>
      <c r="D518" s="3"/>
      <c r="F518" s="8"/>
      <c r="G518" s="58" t="s">
        <v>1266</v>
      </c>
      <c r="M518" s="8"/>
    </row>
    <row r="519" spans="1:16" ht="41.35" thickBot="1" x14ac:dyDescent="0.45">
      <c r="A519" s="8" t="s">
        <v>1273</v>
      </c>
      <c r="B519" s="2" t="str">
        <f>StateSelfAssessment!A342</f>
        <v>4.2.2 States shall have a GDL system that includes, incorporates, or integrates multi-stage driver education that meets these Novice Teen Driver Education and Training Administrative Standards</v>
      </c>
      <c r="C519" s="3" t="str">
        <f>StateSelfAssessment!B342</f>
        <v>No</v>
      </c>
      <c r="D519" s="3" t="str">
        <f>StateSelfAssessment!C342</f>
        <v>No</v>
      </c>
      <c r="F519" s="8" t="s">
        <v>1273</v>
      </c>
      <c r="G519" s="140" t="s">
        <v>1274</v>
      </c>
      <c r="M519" s="8" t="s">
        <v>1273</v>
      </c>
      <c r="N519" s="140" t="s">
        <v>1274</v>
      </c>
    </row>
    <row r="520" spans="1:16" ht="27.7" thickBot="1" x14ac:dyDescent="0.45">
      <c r="B520" s="2"/>
      <c r="C520" s="3"/>
      <c r="D520" s="3"/>
      <c r="F520" s="8"/>
      <c r="G520" s="58" t="s">
        <v>1277</v>
      </c>
      <c r="M520" s="8"/>
    </row>
    <row r="521" spans="1:16" ht="14" thickBot="1" x14ac:dyDescent="0.45">
      <c r="B521" s="4"/>
      <c r="C521" s="5"/>
      <c r="D521" s="5"/>
      <c r="F521" s="8"/>
      <c r="G521" s="58" t="s">
        <v>1282</v>
      </c>
      <c r="M521" s="8"/>
    </row>
    <row r="522" spans="1:16" ht="27.7" thickBot="1" x14ac:dyDescent="0.45">
      <c r="B522" s="4"/>
      <c r="C522" s="5"/>
      <c r="D522" s="5"/>
      <c r="F522" s="8"/>
      <c r="G522" s="58" t="s">
        <v>1285</v>
      </c>
      <c r="M522" s="8"/>
    </row>
    <row r="523" spans="1:16" ht="27.7" thickBot="1" x14ac:dyDescent="0.45">
      <c r="B523" s="4"/>
      <c r="C523" s="5"/>
      <c r="D523" s="5"/>
      <c r="F523" s="8"/>
      <c r="G523" s="58" t="s">
        <v>1290</v>
      </c>
      <c r="M523" s="8"/>
    </row>
    <row r="524" spans="1:16" ht="27.7" thickBot="1" x14ac:dyDescent="0.45">
      <c r="B524" s="4"/>
      <c r="C524" s="5"/>
      <c r="D524" s="5"/>
      <c r="F524" s="8"/>
      <c r="G524" s="58" t="s">
        <v>1293</v>
      </c>
      <c r="M524" s="8"/>
    </row>
    <row r="525" spans="1:16" ht="27.7" thickBot="1" x14ac:dyDescent="0.45">
      <c r="B525" s="4"/>
      <c r="C525" s="5"/>
      <c r="D525" s="5"/>
      <c r="F525" s="8"/>
      <c r="G525" s="58" t="s">
        <v>1299</v>
      </c>
      <c r="M525" s="8"/>
    </row>
    <row r="526" spans="1:16" ht="55" thickBot="1" x14ac:dyDescent="0.45">
      <c r="A526" s="8" t="s">
        <v>1304</v>
      </c>
      <c r="B526" s="2" t="str">
        <f>StateSelfAssessment!A343</f>
        <v>4.2.3 States should not reduce the time requirements in the GDL process for successful completion of driver education. Instead, States should consider extending the GDL process for those who do not take driver education</v>
      </c>
      <c r="C526" s="3" t="str">
        <f>StateSelfAssessment!B343</f>
        <v>No</v>
      </c>
      <c r="D526" s="3" t="str">
        <f>StateSelfAssessment!C343</f>
        <v>No</v>
      </c>
      <c r="F526" s="8" t="s">
        <v>1304</v>
      </c>
      <c r="G526" s="140" t="s">
        <v>1305</v>
      </c>
      <c r="M526" s="8" t="s">
        <v>1304</v>
      </c>
      <c r="N526" s="140" t="s">
        <v>1305</v>
      </c>
    </row>
    <row r="527" spans="1:16" ht="27.7" thickBot="1" x14ac:dyDescent="0.45">
      <c r="B527" s="63"/>
      <c r="C527" s="64"/>
      <c r="D527" s="65"/>
      <c r="F527" s="8"/>
      <c r="G527" s="58" t="s">
        <v>1308</v>
      </c>
      <c r="M527" s="8"/>
    </row>
    <row r="528" spans="1:16" ht="14" thickBot="1" x14ac:dyDescent="0.45">
      <c r="A528" s="8">
        <v>4.3</v>
      </c>
      <c r="B528" s="402" t="s">
        <v>1312</v>
      </c>
      <c r="C528" s="403"/>
      <c r="D528" s="404"/>
      <c r="F528" s="8">
        <v>4.3</v>
      </c>
      <c r="G528" s="143" t="s">
        <v>1312</v>
      </c>
      <c r="H528" s="352"/>
      <c r="I528" s="352"/>
      <c r="J528" s="352"/>
      <c r="K528" s="353"/>
      <c r="M528" s="8">
        <v>4.3</v>
      </c>
      <c r="N528" s="399" t="s">
        <v>1312</v>
      </c>
      <c r="O528" s="400"/>
      <c r="P528" s="401"/>
    </row>
    <row r="529" spans="1:18" ht="55" thickBot="1" x14ac:dyDescent="0.45">
      <c r="A529" s="8" t="s">
        <v>1313</v>
      </c>
      <c r="B529" s="2" t="str">
        <f>StateSelfAssessment!A345</f>
        <v>4.3.1 States shall provide information and education on novice driving requirements and restrictions to judges, prosecutors, courts, and law enforcement officials charged with adjudicating or enforcing GDL laws</v>
      </c>
      <c r="C529" s="3" t="str">
        <f>StateSelfAssessment!B345</f>
        <v>Yes</v>
      </c>
      <c r="D529" s="3" t="str">
        <f>StateSelfAssessment!C345</f>
        <v>Yes</v>
      </c>
      <c r="F529" s="8" t="s">
        <v>1313</v>
      </c>
      <c r="G529" s="140" t="s">
        <v>1314</v>
      </c>
      <c r="M529" s="8" t="s">
        <v>1313</v>
      </c>
      <c r="N529" s="140" t="s">
        <v>1314</v>
      </c>
    </row>
    <row r="530" spans="1:18" ht="27.7" thickBot="1" x14ac:dyDescent="0.45">
      <c r="B530" s="2"/>
      <c r="C530" s="3"/>
      <c r="D530" s="3"/>
      <c r="F530" s="8"/>
      <c r="G530" s="58" t="s">
        <v>1318</v>
      </c>
      <c r="M530" s="8"/>
    </row>
    <row r="531" spans="1:18" ht="41.35" thickBot="1" x14ac:dyDescent="0.45">
      <c r="A531" s="8" t="s">
        <v>1322</v>
      </c>
      <c r="B531" s="2" t="str">
        <f>StateSelfAssessment!A346</f>
        <v>4.3.2 States shall ensure that sanctions for noncompliance with GDL requirements by novice drivers are developed and enforced uniformly</v>
      </c>
      <c r="C531" s="3" t="str">
        <f>StateSelfAssessment!B346</f>
        <v>Yes</v>
      </c>
      <c r="D531" s="3" t="str">
        <f>StateSelfAssessment!C346</f>
        <v>Yes</v>
      </c>
      <c r="F531" s="8" t="s">
        <v>1322</v>
      </c>
      <c r="G531" s="140" t="s">
        <v>1323</v>
      </c>
      <c r="M531" s="8" t="s">
        <v>1322</v>
      </c>
      <c r="N531" s="140" t="s">
        <v>1323</v>
      </c>
    </row>
    <row r="532" spans="1:18" ht="41.35" thickBot="1" x14ac:dyDescent="0.45">
      <c r="B532" s="2"/>
      <c r="C532" s="3"/>
      <c r="D532" s="3"/>
      <c r="F532" s="8"/>
      <c r="G532" s="58" t="s">
        <v>2124</v>
      </c>
      <c r="M532" s="8"/>
    </row>
    <row r="533" spans="1:18" ht="27.7" thickBot="1" x14ac:dyDescent="0.45">
      <c r="A533" s="8" t="s">
        <v>1328</v>
      </c>
      <c r="B533" s="2" t="str">
        <f>StateSelfAssessment!A347</f>
        <v>4.3.3 States should evaluate enforcement efforts to determine effectiveness</v>
      </c>
      <c r="C533" s="3" t="str">
        <f>StateSelfAssessment!B347</f>
        <v>No</v>
      </c>
      <c r="D533" s="3" t="str">
        <f>StateSelfAssessment!C347</f>
        <v>No</v>
      </c>
      <c r="F533" s="8" t="s">
        <v>1328</v>
      </c>
      <c r="G533" s="140" t="s">
        <v>1329</v>
      </c>
      <c r="M533" s="8" t="s">
        <v>1328</v>
      </c>
      <c r="N533" s="140" t="s">
        <v>1329</v>
      </c>
    </row>
    <row r="534" spans="1:18" ht="14" thickBot="1" x14ac:dyDescent="0.45">
      <c r="B534" s="63"/>
      <c r="C534" s="64"/>
      <c r="D534" s="65"/>
      <c r="F534" s="8"/>
      <c r="G534" s="58" t="s">
        <v>1330</v>
      </c>
      <c r="M534" s="8"/>
    </row>
    <row r="535" spans="1:18" ht="14" thickBot="1" x14ac:dyDescent="0.45">
      <c r="B535" s="63"/>
      <c r="C535" s="64"/>
      <c r="D535" s="65"/>
      <c r="F535" s="8"/>
      <c r="G535" s="58" t="s">
        <v>1334</v>
      </c>
      <c r="M535" s="8"/>
    </row>
    <row r="536" spans="1:18" ht="14" thickBot="1" x14ac:dyDescent="0.45">
      <c r="A536" s="8">
        <v>4.4000000000000004</v>
      </c>
      <c r="B536" s="402" t="s">
        <v>1336</v>
      </c>
      <c r="C536" s="403"/>
      <c r="D536" s="404"/>
      <c r="F536" s="8">
        <v>4.4000000000000004</v>
      </c>
      <c r="G536" s="143" t="s">
        <v>1336</v>
      </c>
      <c r="H536" s="352"/>
      <c r="I536" s="352"/>
      <c r="J536" s="352"/>
      <c r="K536" s="353"/>
      <c r="M536" s="8">
        <v>4.4000000000000004</v>
      </c>
      <c r="N536" s="399" t="s">
        <v>1336</v>
      </c>
      <c r="O536" s="400"/>
      <c r="P536" s="401"/>
    </row>
    <row r="537" spans="1:18" ht="27.7" thickBot="1" x14ac:dyDescent="0.45">
      <c r="A537" s="8" t="s">
        <v>1337</v>
      </c>
      <c r="B537" s="2" t="str">
        <f>StateSelfAssessment!A349</f>
        <v>4.4.1 States shall ensure that State licensing knowledge and skills tests are empirically based and reflect the national standards</v>
      </c>
      <c r="C537" s="3" t="str">
        <f>StateSelfAssessment!B349</f>
        <v>Yes</v>
      </c>
      <c r="D537" s="3" t="str">
        <f>StateSelfAssessment!C349</f>
        <v>Yes</v>
      </c>
      <c r="F537" s="8" t="s">
        <v>1337</v>
      </c>
      <c r="G537" s="140" t="s">
        <v>1338</v>
      </c>
      <c r="M537" s="8" t="s">
        <v>1337</v>
      </c>
      <c r="N537" s="140" t="s">
        <v>1338</v>
      </c>
    </row>
    <row r="538" spans="1:18" ht="27.7" thickBot="1" x14ac:dyDescent="0.45">
      <c r="B538" s="2"/>
      <c r="C538" s="3"/>
      <c r="D538" s="3"/>
      <c r="F538" s="8"/>
      <c r="G538" s="58" t="s">
        <v>1339</v>
      </c>
      <c r="M538" s="8"/>
    </row>
    <row r="539" spans="1:18" ht="68.7" thickBot="1" x14ac:dyDescent="0.45">
      <c r="A539" s="8" t="s">
        <v>1345</v>
      </c>
      <c r="B539" s="2" t="str">
        <f>StateSelfAssessment!A350</f>
        <v>4.4.2 States shall develop and implement a valid and reliable driver’s license knowledge and skills test, such as the AAMVA NMDTS, which assesses the novice driver’s understanding of laws and principles of driving and that assesses their ability to operate a motor vehicle</v>
      </c>
      <c r="C539" s="3" t="str">
        <f>StateSelfAssessment!B350</f>
        <v>Yes</v>
      </c>
      <c r="D539" s="3" t="str">
        <f>StateSelfAssessment!C350</f>
        <v>Yes</v>
      </c>
      <c r="F539" s="8" t="s">
        <v>1345</v>
      </c>
      <c r="G539" s="140" t="s">
        <v>1796</v>
      </c>
      <c r="M539" s="8" t="s">
        <v>1345</v>
      </c>
      <c r="N539" s="140" t="s">
        <v>1796</v>
      </c>
    </row>
    <row r="540" spans="1:18" ht="27.7" thickBot="1" x14ac:dyDescent="0.45">
      <c r="B540" s="92"/>
      <c r="C540" s="93"/>
      <c r="D540" s="93"/>
      <c r="F540" s="8"/>
      <c r="G540" s="58" t="s">
        <v>1347</v>
      </c>
      <c r="M540" s="8"/>
    </row>
    <row r="541" spans="1:18" ht="27.7" thickBot="1" x14ac:dyDescent="0.45">
      <c r="A541" s="8">
        <v>5</v>
      </c>
      <c r="B541" s="6" t="s">
        <v>1363</v>
      </c>
      <c r="C541" s="1" t="s">
        <v>1484</v>
      </c>
      <c r="D541" s="1" t="s">
        <v>1485</v>
      </c>
      <c r="F541" s="8">
        <v>5</v>
      </c>
      <c r="G541" s="57" t="s">
        <v>1363</v>
      </c>
      <c r="H541" s="122" t="s">
        <v>1821</v>
      </c>
      <c r="I541" s="123" t="s">
        <v>1822</v>
      </c>
      <c r="J541" s="124" t="s">
        <v>1823</v>
      </c>
      <c r="K541" s="124" t="s">
        <v>1824</v>
      </c>
      <c r="M541" s="8">
        <v>5</v>
      </c>
      <c r="N541" s="118" t="s">
        <v>1363</v>
      </c>
      <c r="O541" s="122" t="s">
        <v>1821</v>
      </c>
      <c r="P541" s="123" t="s">
        <v>1826</v>
      </c>
      <c r="Q541" s="124" t="s">
        <v>1823</v>
      </c>
      <c r="R541" s="124" t="s">
        <v>1827</v>
      </c>
    </row>
    <row r="542" spans="1:18" ht="14" thickBot="1" x14ac:dyDescent="0.45">
      <c r="A542" s="8">
        <v>5.0999999999999996</v>
      </c>
      <c r="B542" s="411" t="s">
        <v>1364</v>
      </c>
      <c r="C542" s="412"/>
      <c r="D542" s="413"/>
      <c r="F542" s="8">
        <v>5.0999999999999996</v>
      </c>
      <c r="G542" s="143" t="s">
        <v>1364</v>
      </c>
      <c r="H542" s="357"/>
      <c r="I542" s="357"/>
      <c r="J542" s="357"/>
      <c r="K542" s="358"/>
      <c r="M542" s="8">
        <v>5.0999999999999996</v>
      </c>
      <c r="N542" s="399" t="s">
        <v>1364</v>
      </c>
      <c r="O542" s="400"/>
      <c r="P542" s="401"/>
    </row>
    <row r="543" spans="1:18" ht="27.7" thickBot="1" x14ac:dyDescent="0.45">
      <c r="A543" s="8" t="s">
        <v>1365</v>
      </c>
      <c r="B543" s="4" t="str">
        <f>StateSelfAssessment!A352</f>
        <v>5.1.1 States shall require the parent/ guardian of a novice driver to follow the requirements of the GDL program, including:</v>
      </c>
      <c r="C543" s="5"/>
      <c r="D543" s="5"/>
      <c r="F543" s="8" t="s">
        <v>1365</v>
      </c>
      <c r="G543" s="140" t="s">
        <v>1366</v>
      </c>
      <c r="M543" s="8" t="s">
        <v>1365</v>
      </c>
      <c r="N543" s="140" t="s">
        <v>1366</v>
      </c>
    </row>
    <row r="544" spans="1:18" ht="27.7" thickBot="1" x14ac:dyDescent="0.45">
      <c r="B544" s="4"/>
      <c r="C544" s="5"/>
      <c r="D544" s="5"/>
      <c r="F544" s="8"/>
      <c r="G544" s="58" t="s">
        <v>1367</v>
      </c>
      <c r="M544" s="8"/>
    </row>
    <row r="545" spans="1:16" ht="27.7" thickBot="1" x14ac:dyDescent="0.45">
      <c r="B545" s="4" t="str">
        <f>StateSelfAssessment!A353</f>
        <v>• supervising an extended learner permit period of at least six (6) months;</v>
      </c>
      <c r="C545" s="5" t="str">
        <f>StateSelfAssessment!B353</f>
        <v>Yes</v>
      </c>
      <c r="D545" s="5" t="str">
        <f>StateSelfAssessment!C353</f>
        <v>Yes</v>
      </c>
      <c r="F545" s="8"/>
      <c r="G545" s="58" t="s">
        <v>1373</v>
      </c>
      <c r="M545" s="8"/>
    </row>
    <row r="546" spans="1:16" ht="27.7" thickBot="1" x14ac:dyDescent="0.45">
      <c r="B546" s="4" t="str">
        <f>StateSelfAssessment!A354</f>
        <v>• providing weekly supervised practice driving in a wide variety of increasingly</v>
      </c>
      <c r="C546" s="5" t="str">
        <f>StateSelfAssessment!B354</f>
        <v>No</v>
      </c>
      <c r="D546" s="5" t="str">
        <f>StateSelfAssessment!C354</f>
        <v>No</v>
      </c>
      <c r="F546" s="8"/>
      <c r="G546" s="58" t="s">
        <v>1379</v>
      </c>
      <c r="M546" s="8"/>
    </row>
    <row r="547" spans="1:16" ht="27.7" thickBot="1" x14ac:dyDescent="0.45">
      <c r="B547" s="4" t="str">
        <f>StateSelfAssessment!A355</f>
        <v>• challenging driving situations;</v>
      </c>
      <c r="C547" s="5" t="str">
        <f>StateSelfAssessment!B355</f>
        <v>No</v>
      </c>
      <c r="D547" s="5" t="str">
        <f>StateSelfAssessment!C355</f>
        <v>No</v>
      </c>
      <c r="F547" s="8"/>
      <c r="G547" s="58" t="s">
        <v>1383</v>
      </c>
      <c r="M547" s="8"/>
    </row>
    <row r="548" spans="1:16" ht="41.35" thickBot="1" x14ac:dyDescent="0.45">
      <c r="B548" s="4" t="str">
        <f>StateSelfAssessment!A356</f>
        <v>• conducting a minimum of fifty (50) hours of supervised practice driving.</v>
      </c>
      <c r="C548" s="5" t="str">
        <f>StateSelfAssessment!B356</f>
        <v>Yes</v>
      </c>
      <c r="D548" s="5" t="str">
        <f>StateSelfAssessment!C356</f>
        <v>Yes</v>
      </c>
      <c r="F548" s="8"/>
      <c r="G548" s="58" t="s">
        <v>1388</v>
      </c>
      <c r="M548" s="8"/>
    </row>
    <row r="549" spans="1:16" ht="27.7" thickBot="1" x14ac:dyDescent="0.45">
      <c r="B549" s="4"/>
      <c r="C549" s="5"/>
      <c r="D549" s="5"/>
      <c r="F549" s="8"/>
      <c r="G549" s="58" t="s">
        <v>1392</v>
      </c>
      <c r="M549" s="8"/>
    </row>
    <row r="550" spans="1:16" ht="41.35" thickBot="1" x14ac:dyDescent="0.45">
      <c r="B550" s="4"/>
      <c r="C550" s="5"/>
      <c r="D550" s="5"/>
      <c r="F550" s="8"/>
      <c r="G550" s="58" t="s">
        <v>1395</v>
      </c>
      <c r="M550" s="8"/>
    </row>
    <row r="551" spans="1:16" ht="27.7" thickBot="1" x14ac:dyDescent="0.45">
      <c r="B551" s="4"/>
      <c r="C551" s="5"/>
      <c r="D551" s="5"/>
      <c r="F551" s="8"/>
      <c r="G551" s="58" t="s">
        <v>1400</v>
      </c>
      <c r="M551" s="8"/>
    </row>
    <row r="552" spans="1:16" ht="82.35" thickBot="1" x14ac:dyDescent="0.45">
      <c r="A552" s="8" t="s">
        <v>1406</v>
      </c>
      <c r="B552" s="2" t="str">
        <f>StateSelfAssessment!A357</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552" s="3" t="str">
        <f>StateSelfAssessment!B357</f>
        <v>Yes</v>
      </c>
      <c r="D552" s="3" t="str">
        <f>StateSelfAssessment!C357</f>
        <v>Yes</v>
      </c>
      <c r="F552" s="8" t="s">
        <v>1406</v>
      </c>
      <c r="G552" s="140" t="s">
        <v>1802</v>
      </c>
      <c r="M552" s="8" t="s">
        <v>1406</v>
      </c>
      <c r="N552" s="140" t="s">
        <v>1802</v>
      </c>
    </row>
    <row r="553" spans="1:16" ht="27.7" thickBot="1" x14ac:dyDescent="0.45">
      <c r="B553" s="63"/>
      <c r="C553" s="64"/>
      <c r="D553" s="65"/>
      <c r="F553" s="8"/>
      <c r="G553" s="58" t="s">
        <v>1408</v>
      </c>
      <c r="M553" s="8"/>
    </row>
    <row r="554" spans="1:16" ht="14" thickBot="1" x14ac:dyDescent="0.45">
      <c r="B554" s="63"/>
      <c r="C554" s="64"/>
      <c r="D554" s="65"/>
      <c r="F554" s="8"/>
      <c r="G554" s="58" t="s">
        <v>1413</v>
      </c>
      <c r="M554" s="8"/>
    </row>
    <row r="555" spans="1:16" ht="14" thickBot="1" x14ac:dyDescent="0.45">
      <c r="A555" s="8">
        <v>5.2</v>
      </c>
      <c r="B555" s="402" t="s">
        <v>1416</v>
      </c>
      <c r="C555" s="403"/>
      <c r="D555" s="404"/>
      <c r="F555" s="8">
        <v>5.2</v>
      </c>
      <c r="G555" s="143" t="s">
        <v>1416</v>
      </c>
      <c r="H555" s="352"/>
      <c r="I555" s="352"/>
      <c r="J555" s="352"/>
      <c r="K555" s="353"/>
      <c r="M555" s="8">
        <v>5.2</v>
      </c>
      <c r="N555" s="399" t="s">
        <v>1416</v>
      </c>
      <c r="O555" s="400"/>
      <c r="P555" s="401"/>
    </row>
    <row r="556" spans="1:16" ht="27.7" thickBot="1" x14ac:dyDescent="0.45">
      <c r="A556" s="8" t="s">
        <v>1417</v>
      </c>
      <c r="B556" s="2" t="str">
        <f>StateSelfAssessment!A359</f>
        <v>5.2.1 States shall require the parent of a teen driver to complete a parent seminar prior to or at the start of the course</v>
      </c>
      <c r="C556" s="3" t="str">
        <f>StateSelfAssessment!B359</f>
        <v>Planned</v>
      </c>
      <c r="D556" s="3" t="str">
        <f>StateSelfAssessment!C359</f>
        <v>Planned</v>
      </c>
      <c r="F556" s="8" t="s">
        <v>1417</v>
      </c>
      <c r="G556" s="140" t="s">
        <v>1418</v>
      </c>
      <c r="M556" s="8" t="s">
        <v>1417</v>
      </c>
      <c r="N556" s="140" t="s">
        <v>1418</v>
      </c>
    </row>
    <row r="557" spans="1:16" ht="14" thickBot="1" x14ac:dyDescent="0.45">
      <c r="B557" s="2"/>
      <c r="C557" s="3"/>
      <c r="D557" s="3"/>
      <c r="F557" s="8"/>
      <c r="G557" s="58" t="s">
        <v>1419</v>
      </c>
      <c r="M557" s="8"/>
    </row>
    <row r="558" spans="1:16" ht="27.7" thickBot="1" x14ac:dyDescent="0.45">
      <c r="B558" s="2"/>
      <c r="C558" s="3"/>
      <c r="D558" s="3"/>
      <c r="F558" s="8"/>
      <c r="G558" s="58" t="s">
        <v>1422</v>
      </c>
      <c r="M558" s="8"/>
    </row>
    <row r="559" spans="1:16" ht="41.35" thickBot="1" x14ac:dyDescent="0.45">
      <c r="A559" s="8" t="s">
        <v>1425</v>
      </c>
      <c r="B559" s="4" t="str">
        <f>StateSelfAssessment!A360</f>
        <v>5.2.2 States should ensure that the parent seminar outlines the parent’s responsibility and opportunities to reduce his or her teen’ s risk, and should include, but not be limited to</v>
      </c>
      <c r="C559" s="5"/>
      <c r="D559" s="5"/>
      <c r="F559" s="8" t="s">
        <v>1425</v>
      </c>
      <c r="G559" s="140" t="s">
        <v>1426</v>
      </c>
      <c r="M559" s="8" t="s">
        <v>1425</v>
      </c>
      <c r="N559" s="140" t="s">
        <v>1426</v>
      </c>
    </row>
    <row r="560" spans="1:16" ht="14" thickBot="1" x14ac:dyDescent="0.45">
      <c r="B560" s="4"/>
      <c r="C560" s="5"/>
      <c r="D560" s="5"/>
      <c r="F560" s="8"/>
      <c r="G560" s="58" t="s">
        <v>1427</v>
      </c>
      <c r="M560" s="8"/>
    </row>
    <row r="561" spans="1:16" ht="14" thickBot="1" x14ac:dyDescent="0.45">
      <c r="A561" s="8" t="s">
        <v>1430</v>
      </c>
      <c r="B561" s="4" t="str">
        <f>StateSelfAssessment!A361</f>
        <v>5.2.2 a. Modeling safe driving behavior</v>
      </c>
      <c r="C561" s="5" t="str">
        <f>StateSelfAssessment!B361</f>
        <v>No</v>
      </c>
      <c r="D561" s="5" t="str">
        <f>StateSelfAssessment!C361</f>
        <v>No</v>
      </c>
      <c r="F561" s="8" t="s">
        <v>1430</v>
      </c>
      <c r="M561" s="8" t="s">
        <v>1430</v>
      </c>
    </row>
    <row r="562" spans="1:16" ht="27.7" thickBot="1" x14ac:dyDescent="0.45">
      <c r="A562" s="8" t="s">
        <v>1433</v>
      </c>
      <c r="B562" s="4" t="str">
        <f>StateSelfAssessment!A362</f>
        <v>5.2.2 b. Determining the readiness of the teen to begin the learning process</v>
      </c>
      <c r="C562" s="5" t="str">
        <f>StateSelfAssessment!B362</f>
        <v>No</v>
      </c>
      <c r="D562" s="5" t="str">
        <f>StateSelfAssessment!C362</f>
        <v>No</v>
      </c>
      <c r="F562" s="8" t="s">
        <v>1433</v>
      </c>
      <c r="M562" s="8" t="s">
        <v>1433</v>
      </c>
    </row>
    <row r="563" spans="1:16" ht="14" thickBot="1" x14ac:dyDescent="0.45">
      <c r="A563" s="8" t="s">
        <v>1434</v>
      </c>
      <c r="B563" s="4" t="str">
        <f>StateSelfAssessment!A363</f>
        <v>5.2.2 c. Managing the novice driver’s overall learning-to-drive experience</v>
      </c>
      <c r="C563" s="5" t="str">
        <f>StateSelfAssessment!B363</f>
        <v>No</v>
      </c>
      <c r="D563" s="5" t="str">
        <f>StateSelfAssessment!C363</f>
        <v>No</v>
      </c>
      <c r="F563" s="8" t="s">
        <v>1434</v>
      </c>
      <c r="M563" s="8" t="s">
        <v>1434</v>
      </c>
    </row>
    <row r="564" spans="1:16" ht="14" thickBot="1" x14ac:dyDescent="0.45">
      <c r="A564" s="8" t="s">
        <v>1435</v>
      </c>
      <c r="B564" s="4" t="str">
        <f>StateSelfAssessment!A364</f>
        <v>5.2.2 d. Conducting effective supervised practice driving</v>
      </c>
      <c r="C564" s="5" t="str">
        <f>StateSelfAssessment!B364</f>
        <v>No</v>
      </c>
      <c r="D564" s="5" t="str">
        <f>StateSelfAssessment!C364</f>
        <v>No</v>
      </c>
      <c r="F564" s="8" t="s">
        <v>1435</v>
      </c>
      <c r="M564" s="8" t="s">
        <v>1435</v>
      </c>
    </row>
    <row r="565" spans="1:16" ht="27.7" thickBot="1" x14ac:dyDescent="0.45">
      <c r="A565" s="8" t="s">
        <v>1436</v>
      </c>
      <c r="B565" s="4" t="str">
        <f>StateSelfAssessment!A365</f>
        <v>5.2.2 e. Determining the teen’s readiness to advance to the next licensing stage and assume broader driving privileges</v>
      </c>
      <c r="C565" s="5" t="str">
        <f>StateSelfAssessment!B365</f>
        <v>No</v>
      </c>
      <c r="D565" s="5" t="str">
        <f>StateSelfAssessment!C365</f>
        <v>No</v>
      </c>
      <c r="F565" s="8" t="s">
        <v>1436</v>
      </c>
      <c r="M565" s="8" t="s">
        <v>1436</v>
      </c>
    </row>
    <row r="566" spans="1:16" ht="68.7" thickBot="1" x14ac:dyDescent="0.45">
      <c r="A566" s="8" t="s">
        <v>1437</v>
      </c>
      <c r="B566" s="4" t="str">
        <f>StateSelfAssessment!A366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566" s="5" t="str">
        <f>StateSelfAssessment!B366</f>
        <v>Yes</v>
      </c>
      <c r="D566" s="5" t="str">
        <f>StateSelfAssessment!C366</f>
        <v>Yes</v>
      </c>
      <c r="F566" s="8" t="s">
        <v>1437</v>
      </c>
      <c r="M566" s="8" t="s">
        <v>1437</v>
      </c>
    </row>
    <row r="567" spans="1:16" ht="14" thickBot="1" x14ac:dyDescent="0.45">
      <c r="A567" s="8">
        <v>5.3</v>
      </c>
      <c r="B567" s="411" t="s">
        <v>1439</v>
      </c>
      <c r="C567" s="412"/>
      <c r="D567" s="413"/>
      <c r="F567" s="8">
        <v>5.3</v>
      </c>
      <c r="G567" s="143" t="s">
        <v>1439</v>
      </c>
      <c r="H567" s="357"/>
      <c r="I567" s="357"/>
      <c r="J567" s="357"/>
      <c r="K567" s="358"/>
      <c r="M567" s="8">
        <v>5.3</v>
      </c>
      <c r="N567" s="399" t="s">
        <v>1439</v>
      </c>
      <c r="O567" s="400"/>
      <c r="P567" s="401"/>
    </row>
    <row r="568" spans="1:16" ht="68.7" thickBot="1" x14ac:dyDescent="0.45">
      <c r="A568" s="8" t="s">
        <v>1440</v>
      </c>
      <c r="B568" s="4" t="str">
        <f>StateSelfAssessment!A368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568" s="5" t="str">
        <f>StateSelfAssessment!B368</f>
        <v>No</v>
      </c>
      <c r="D568" s="5" t="str">
        <f>StateSelfAssessment!C368</f>
        <v>No</v>
      </c>
      <c r="F568" s="8" t="s">
        <v>1440</v>
      </c>
      <c r="G568" s="140" t="s">
        <v>1811</v>
      </c>
      <c r="M568" s="8" t="s">
        <v>1440</v>
      </c>
      <c r="N568" s="140" t="s">
        <v>1811</v>
      </c>
    </row>
    <row r="569" spans="1:16" ht="27.7" thickBot="1" x14ac:dyDescent="0.45">
      <c r="B569" s="59"/>
      <c r="C569" s="60"/>
      <c r="D569" s="61"/>
      <c r="F569" s="8"/>
      <c r="G569" s="58" t="s">
        <v>1442</v>
      </c>
      <c r="M569" s="8"/>
    </row>
    <row r="570" spans="1:16" ht="14" thickBot="1" x14ac:dyDescent="0.45">
      <c r="B570" s="59"/>
      <c r="C570" s="60"/>
      <c r="D570" s="61"/>
      <c r="F570" s="8"/>
      <c r="G570" s="58" t="s">
        <v>1446</v>
      </c>
      <c r="M570" s="8"/>
    </row>
    <row r="571" spans="1:16" ht="27.7" thickBot="1" x14ac:dyDescent="0.45">
      <c r="B571" s="59"/>
      <c r="C571" s="60"/>
      <c r="D571" s="61"/>
      <c r="F571" s="8"/>
      <c r="G571" s="58" t="s">
        <v>1449</v>
      </c>
      <c r="M571" s="8"/>
    </row>
    <row r="572" spans="1:16" ht="14" thickBot="1" x14ac:dyDescent="0.45">
      <c r="A572" s="8">
        <v>5.4</v>
      </c>
      <c r="B572" s="411" t="s">
        <v>1452</v>
      </c>
      <c r="C572" s="412"/>
      <c r="D572" s="413"/>
      <c r="F572" s="8">
        <v>5.4</v>
      </c>
      <c r="G572" s="143" t="s">
        <v>1452</v>
      </c>
      <c r="H572" s="357"/>
      <c r="I572" s="357"/>
      <c r="J572" s="357"/>
      <c r="K572" s="358"/>
      <c r="M572" s="8">
        <v>5.4</v>
      </c>
      <c r="N572" s="399" t="s">
        <v>1452</v>
      </c>
      <c r="O572" s="400"/>
      <c r="P572" s="401"/>
    </row>
    <row r="573" spans="1:16" ht="41.35" thickBot="1" x14ac:dyDescent="0.45">
      <c r="A573" s="8" t="s">
        <v>1453</v>
      </c>
      <c r="B573" s="4" t="str">
        <f>StateSelfAssessment!A370</f>
        <v>5.4.1 States shall provide parents with resources to supervise their teen’s learning-to-drive experience. The resources should include but are not limited to:</v>
      </c>
      <c r="C573" s="5"/>
      <c r="D573" s="5"/>
      <c r="F573" s="8" t="s">
        <v>1453</v>
      </c>
      <c r="G573" s="140" t="s">
        <v>1454</v>
      </c>
      <c r="M573" s="8" t="s">
        <v>1453</v>
      </c>
      <c r="N573" s="140" t="s">
        <v>1454</v>
      </c>
    </row>
    <row r="574" spans="1:16" ht="27.7" thickBot="1" x14ac:dyDescent="0.45">
      <c r="B574" s="4"/>
      <c r="C574" s="5"/>
      <c r="D574" s="5"/>
      <c r="F574" s="8"/>
      <c r="G574" s="58" t="s">
        <v>1455</v>
      </c>
      <c r="M574" s="8"/>
    </row>
    <row r="575" spans="1:16" ht="27.7" thickBot="1" x14ac:dyDescent="0.45">
      <c r="A575" s="8" t="s">
        <v>1460</v>
      </c>
      <c r="B575" s="4" t="str">
        <f>StateSelfAssessment!A371</f>
        <v>5.4.1 a. Rules, regulations and expectations of the State GDL and Driver Education requirements</v>
      </c>
      <c r="C575" s="5" t="str">
        <f>StateSelfAssessment!B371</f>
        <v>Yes</v>
      </c>
      <c r="D575" s="5" t="str">
        <f>StateSelfAssessment!C371</f>
        <v>Yes</v>
      </c>
      <c r="F575" s="8" t="s">
        <v>1460</v>
      </c>
      <c r="M575" s="8" t="s">
        <v>1460</v>
      </c>
    </row>
    <row r="576" spans="1:16" ht="14" thickBot="1" x14ac:dyDescent="0.45">
      <c r="A576" s="8" t="s">
        <v>1461</v>
      </c>
      <c r="B576" s="4" t="str">
        <f>StateSelfAssessment!A372</f>
        <v>5.4.1 b. A list of State approved driver education schools</v>
      </c>
      <c r="C576" s="5" t="str">
        <f>StateSelfAssessment!B372</f>
        <v>Yes</v>
      </c>
      <c r="D576" s="5" t="str">
        <f>StateSelfAssessment!C372</f>
        <v>Yes</v>
      </c>
      <c r="F576" s="8" t="s">
        <v>1461</v>
      </c>
      <c r="M576" s="8" t="s">
        <v>1461</v>
      </c>
    </row>
    <row r="577" spans="1:13" ht="14" thickBot="1" x14ac:dyDescent="0.45">
      <c r="A577" s="8" t="s">
        <v>1462</v>
      </c>
      <c r="B577" s="4" t="str">
        <f>StateSelfAssessment!A373</f>
        <v>5.4.1 c. Access to a “Parent-Teen Driving Agreement”</v>
      </c>
      <c r="C577" s="5" t="str">
        <f>StateSelfAssessment!B373</f>
        <v>Yes</v>
      </c>
      <c r="D577" s="5" t="str">
        <f>StateSelfAssessment!C373</f>
        <v>Yes</v>
      </c>
      <c r="F577" s="8" t="s">
        <v>1462</v>
      </c>
      <c r="M577" s="8" t="s">
        <v>1462</v>
      </c>
    </row>
    <row r="578" spans="1:13" ht="27.7" thickBot="1" x14ac:dyDescent="0.45">
      <c r="A578" s="8" t="s">
        <v>1463</v>
      </c>
      <c r="B578" s="4" t="str">
        <f>StateSelfAssessment!A374</f>
        <v>5.4.1 d. Access to a tool for logging the required hours of supervised practice</v>
      </c>
      <c r="C578" s="5" t="str">
        <f>StateSelfAssessment!B374</f>
        <v>Yes</v>
      </c>
      <c r="D578" s="5" t="str">
        <f>StateSelfAssessment!C374</f>
        <v>Yes</v>
      </c>
      <c r="F578" s="8" t="s">
        <v>1463</v>
      </c>
      <c r="M578" s="8" t="s">
        <v>1463</v>
      </c>
    </row>
    <row r="580" spans="1:13" x14ac:dyDescent="0.4">
      <c r="B580" s="86"/>
    </row>
    <row r="581" spans="1:13" x14ac:dyDescent="0.4">
      <c r="B581" s="86"/>
    </row>
    <row r="582" spans="1:13" x14ac:dyDescent="0.4">
      <c r="B582" s="86"/>
    </row>
    <row r="583" spans="1:13" x14ac:dyDescent="0.4">
      <c r="B583" s="86"/>
    </row>
    <row r="584" spans="1:13" x14ac:dyDescent="0.4">
      <c r="B584" s="86"/>
    </row>
    <row r="585" spans="1:13" x14ac:dyDescent="0.4">
      <c r="B585" s="86"/>
    </row>
  </sheetData>
  <mergeCells count="40">
    <mergeCell ref="G509:K509"/>
    <mergeCell ref="N509:P509"/>
    <mergeCell ref="B536:D536"/>
    <mergeCell ref="B489:D489"/>
    <mergeCell ref="B492:D492"/>
    <mergeCell ref="B497:D497"/>
    <mergeCell ref="B509:D509"/>
    <mergeCell ref="B513:D513"/>
    <mergeCell ref="B516:D516"/>
    <mergeCell ref="N497:P497"/>
    <mergeCell ref="G513:K513"/>
    <mergeCell ref="N513:P513"/>
    <mergeCell ref="G516:K516"/>
    <mergeCell ref="N516:P516"/>
    <mergeCell ref="B542:D542"/>
    <mergeCell ref="B555:D555"/>
    <mergeCell ref="B567:D567"/>
    <mergeCell ref="B572:D572"/>
    <mergeCell ref="B528:D528"/>
    <mergeCell ref="B194:D194"/>
    <mergeCell ref="B214:D214"/>
    <mergeCell ref="B279:D279"/>
    <mergeCell ref="B386:D386"/>
    <mergeCell ref="B401:D401"/>
    <mergeCell ref="B135:D135"/>
    <mergeCell ref="B3:D3"/>
    <mergeCell ref="B41:D41"/>
    <mergeCell ref="B86:D86"/>
    <mergeCell ref="B130:D130"/>
    <mergeCell ref="N572:P572"/>
    <mergeCell ref="N567:P567"/>
    <mergeCell ref="N555:P555"/>
    <mergeCell ref="N536:P536"/>
    <mergeCell ref="N528:P528"/>
    <mergeCell ref="N130:P130"/>
    <mergeCell ref="N492:P492"/>
    <mergeCell ref="N489:P489"/>
    <mergeCell ref="N401:P401"/>
    <mergeCell ref="N542:P542"/>
    <mergeCell ref="N386:P386"/>
  </mergeCells>
  <conditionalFormatting sqref="C1:D2 C4:D266 C268:D333 C335:D336 C338:D1048576">
    <cfRule type="containsText" dxfId="79" priority="103" operator="containsText" text="n/a">
      <formula>NOT(ISERROR(SEARCH("n/a",C1)))</formula>
    </cfRule>
    <cfRule type="containsText" dxfId="78" priority="104" operator="containsText" text="no">
      <formula>NOT(ISERROR(SEARCH("no",C1)))</formula>
    </cfRule>
  </conditionalFormatting>
  <conditionalFormatting sqref="H572:K572">
    <cfRule type="containsText" dxfId="77" priority="83" operator="containsText" text="n/a">
      <formula>NOT(ISERROR(SEARCH("n/a",H572)))</formula>
    </cfRule>
    <cfRule type="containsText" dxfId="76" priority="84" operator="containsText" text="no">
      <formula>NOT(ISERROR(SEARCH("no",H572)))</formula>
    </cfRule>
  </conditionalFormatting>
  <conditionalFormatting sqref="O572:P572">
    <cfRule type="containsText" dxfId="75" priority="81" operator="containsText" text="n/a">
      <formula>NOT(ISERROR(SEARCH("n/a",O572)))</formula>
    </cfRule>
    <cfRule type="containsText" dxfId="74" priority="82" operator="containsText" text="no">
      <formula>NOT(ISERROR(SEARCH("no",O572)))</formula>
    </cfRule>
  </conditionalFormatting>
  <conditionalFormatting sqref="H567:K567">
    <cfRule type="containsText" dxfId="73" priority="79" operator="containsText" text="n/a">
      <formula>NOT(ISERROR(SEARCH("n/a",H567)))</formula>
    </cfRule>
    <cfRule type="containsText" dxfId="72" priority="80" operator="containsText" text="no">
      <formula>NOT(ISERROR(SEARCH("no",H567)))</formula>
    </cfRule>
  </conditionalFormatting>
  <conditionalFormatting sqref="O567:P567">
    <cfRule type="containsText" dxfId="71" priority="77" operator="containsText" text="n/a">
      <formula>NOT(ISERROR(SEARCH("n/a",O567)))</formula>
    </cfRule>
    <cfRule type="containsText" dxfId="70" priority="78" operator="containsText" text="no">
      <formula>NOT(ISERROR(SEARCH("no",O567)))</formula>
    </cfRule>
  </conditionalFormatting>
  <conditionalFormatting sqref="H555:K555">
    <cfRule type="containsText" dxfId="69" priority="75" operator="containsText" text="n/a">
      <formula>NOT(ISERROR(SEARCH("n/a",H555)))</formula>
    </cfRule>
    <cfRule type="containsText" dxfId="68" priority="76" operator="containsText" text="no">
      <formula>NOT(ISERROR(SEARCH("no",H555)))</formula>
    </cfRule>
  </conditionalFormatting>
  <conditionalFormatting sqref="O555:P555">
    <cfRule type="containsText" dxfId="67" priority="73" operator="containsText" text="n/a">
      <formula>NOT(ISERROR(SEARCH("n/a",O555)))</formula>
    </cfRule>
    <cfRule type="containsText" dxfId="66" priority="74" operator="containsText" text="no">
      <formula>NOT(ISERROR(SEARCH("no",O555)))</formula>
    </cfRule>
  </conditionalFormatting>
  <conditionalFormatting sqref="H536:K536">
    <cfRule type="containsText" dxfId="65" priority="71" operator="containsText" text="n/a">
      <formula>NOT(ISERROR(SEARCH("n/a",H536)))</formula>
    </cfRule>
    <cfRule type="containsText" dxfId="64" priority="72" operator="containsText" text="no">
      <formula>NOT(ISERROR(SEARCH("no",H536)))</formula>
    </cfRule>
  </conditionalFormatting>
  <conditionalFormatting sqref="O536:P536">
    <cfRule type="containsText" dxfId="63" priority="69" operator="containsText" text="n/a">
      <formula>NOT(ISERROR(SEARCH("n/a",O536)))</formula>
    </cfRule>
    <cfRule type="containsText" dxfId="62" priority="70" operator="containsText" text="no">
      <formula>NOT(ISERROR(SEARCH("no",O536)))</formula>
    </cfRule>
  </conditionalFormatting>
  <conditionalFormatting sqref="H528:K528">
    <cfRule type="containsText" dxfId="61" priority="67" operator="containsText" text="n/a">
      <formula>NOT(ISERROR(SEARCH("n/a",H528)))</formula>
    </cfRule>
    <cfRule type="containsText" dxfId="60" priority="68" operator="containsText" text="no">
      <formula>NOT(ISERROR(SEARCH("no",H528)))</formula>
    </cfRule>
  </conditionalFormatting>
  <conditionalFormatting sqref="O528:P528">
    <cfRule type="containsText" dxfId="59" priority="65" operator="containsText" text="n/a">
      <formula>NOT(ISERROR(SEARCH("n/a",O528)))</formula>
    </cfRule>
    <cfRule type="containsText" dxfId="58" priority="66" operator="containsText" text="no">
      <formula>NOT(ISERROR(SEARCH("no",O528)))</formula>
    </cfRule>
  </conditionalFormatting>
  <conditionalFormatting sqref="H497:K497">
    <cfRule type="containsText" dxfId="57" priority="63" operator="containsText" text="n/a">
      <formula>NOT(ISERROR(SEARCH("n/a",H497)))</formula>
    </cfRule>
    <cfRule type="containsText" dxfId="56" priority="64" operator="containsText" text="no">
      <formula>NOT(ISERROR(SEARCH("no",H497)))</formula>
    </cfRule>
  </conditionalFormatting>
  <conditionalFormatting sqref="O497:P497">
    <cfRule type="containsText" dxfId="55" priority="61" operator="containsText" text="n/a">
      <formula>NOT(ISERROR(SEARCH("n/a",O497)))</formula>
    </cfRule>
    <cfRule type="containsText" dxfId="54" priority="62" operator="containsText" text="no">
      <formula>NOT(ISERROR(SEARCH("no",O497)))</formula>
    </cfRule>
  </conditionalFormatting>
  <conditionalFormatting sqref="O130:P130">
    <cfRule type="containsText" dxfId="53" priority="35" operator="containsText" text="n/a">
      <formula>NOT(ISERROR(SEARCH("n/a",O130)))</formula>
    </cfRule>
    <cfRule type="containsText" dxfId="52" priority="36" operator="containsText" text="no">
      <formula>NOT(ISERROR(SEARCH("no",O130)))</formula>
    </cfRule>
  </conditionalFormatting>
  <conditionalFormatting sqref="H492:K492">
    <cfRule type="containsText" dxfId="51" priority="59" operator="containsText" text="n/a">
      <formula>NOT(ISERROR(SEARCH("n/a",H492)))</formula>
    </cfRule>
    <cfRule type="containsText" dxfId="50" priority="60" operator="containsText" text="no">
      <formula>NOT(ISERROR(SEARCH("no",H492)))</formula>
    </cfRule>
  </conditionalFormatting>
  <conditionalFormatting sqref="O492:P492">
    <cfRule type="containsText" dxfId="49" priority="57" operator="containsText" text="n/a">
      <formula>NOT(ISERROR(SEARCH("n/a",O492)))</formula>
    </cfRule>
    <cfRule type="containsText" dxfId="48" priority="58" operator="containsText" text="no">
      <formula>NOT(ISERROR(SEARCH("no",O492)))</formula>
    </cfRule>
  </conditionalFormatting>
  <conditionalFormatting sqref="H489:K489">
    <cfRule type="containsText" dxfId="47" priority="55" operator="containsText" text="n/a">
      <formula>NOT(ISERROR(SEARCH("n/a",H489)))</formula>
    </cfRule>
    <cfRule type="containsText" dxfId="46" priority="56" operator="containsText" text="no">
      <formula>NOT(ISERROR(SEARCH("no",H489)))</formula>
    </cfRule>
  </conditionalFormatting>
  <conditionalFormatting sqref="O489:P489">
    <cfRule type="containsText" dxfId="45" priority="53" operator="containsText" text="n/a">
      <formula>NOT(ISERROR(SEARCH("n/a",O489)))</formula>
    </cfRule>
    <cfRule type="containsText" dxfId="44" priority="54" operator="containsText" text="no">
      <formula>NOT(ISERROR(SEARCH("no",O489)))</formula>
    </cfRule>
  </conditionalFormatting>
  <conditionalFormatting sqref="H401:K401">
    <cfRule type="containsText" dxfId="43" priority="51" operator="containsText" text="n/a">
      <formula>NOT(ISERROR(SEARCH("n/a",H401)))</formula>
    </cfRule>
    <cfRule type="containsText" dxfId="42" priority="52" operator="containsText" text="no">
      <formula>NOT(ISERROR(SEARCH("no",H401)))</formula>
    </cfRule>
  </conditionalFormatting>
  <conditionalFormatting sqref="O401:P401">
    <cfRule type="containsText" dxfId="41" priority="49" operator="containsText" text="n/a">
      <formula>NOT(ISERROR(SEARCH("n/a",O401)))</formula>
    </cfRule>
    <cfRule type="containsText" dxfId="40" priority="50" operator="containsText" text="no">
      <formula>NOT(ISERROR(SEARCH("no",O401)))</formula>
    </cfRule>
  </conditionalFormatting>
  <conditionalFormatting sqref="H279:K279">
    <cfRule type="containsText" dxfId="39" priority="47" operator="containsText" text="n/a">
      <formula>NOT(ISERROR(SEARCH("n/a",H279)))</formula>
    </cfRule>
    <cfRule type="containsText" dxfId="38" priority="48" operator="containsText" text="no">
      <formula>NOT(ISERROR(SEARCH("no",H279)))</formula>
    </cfRule>
  </conditionalFormatting>
  <conditionalFormatting sqref="O279:P279">
    <cfRule type="containsText" dxfId="37" priority="45" operator="containsText" text="n/a">
      <formula>NOT(ISERROR(SEARCH("n/a",O279)))</formula>
    </cfRule>
    <cfRule type="containsText" dxfId="36" priority="46" operator="containsText" text="no">
      <formula>NOT(ISERROR(SEARCH("no",O279)))</formula>
    </cfRule>
  </conditionalFormatting>
  <conditionalFormatting sqref="H214:K214">
    <cfRule type="containsText" dxfId="35" priority="43" operator="containsText" text="n/a">
      <formula>NOT(ISERROR(SEARCH("n/a",H214)))</formula>
    </cfRule>
    <cfRule type="containsText" dxfId="34" priority="44" operator="containsText" text="no">
      <formula>NOT(ISERROR(SEARCH("no",H214)))</formula>
    </cfRule>
  </conditionalFormatting>
  <conditionalFormatting sqref="O214:P214">
    <cfRule type="containsText" dxfId="33" priority="41" operator="containsText" text="n/a">
      <formula>NOT(ISERROR(SEARCH("n/a",O214)))</formula>
    </cfRule>
    <cfRule type="containsText" dxfId="32" priority="42" operator="containsText" text="no">
      <formula>NOT(ISERROR(SEARCH("no",O214)))</formula>
    </cfRule>
  </conditionalFormatting>
  <conditionalFormatting sqref="O194:P194">
    <cfRule type="containsText" dxfId="31" priority="39" operator="containsText" text="n/a">
      <formula>NOT(ISERROR(SEARCH("n/a",O194)))</formula>
    </cfRule>
    <cfRule type="containsText" dxfId="30" priority="40" operator="containsText" text="no">
      <formula>NOT(ISERROR(SEARCH("no",O194)))</formula>
    </cfRule>
  </conditionalFormatting>
  <conditionalFormatting sqref="H130:K130">
    <cfRule type="containsText" dxfId="29" priority="37" operator="containsText" text="n/a">
      <formula>NOT(ISERROR(SEARCH("n/a",H130)))</formula>
    </cfRule>
    <cfRule type="containsText" dxfId="28" priority="38" operator="containsText" text="no">
      <formula>NOT(ISERROR(SEARCH("no",H130)))</formula>
    </cfRule>
  </conditionalFormatting>
  <conditionalFormatting sqref="H194:K194">
    <cfRule type="containsText" dxfId="27" priority="33" operator="containsText" text="n/a">
      <formula>NOT(ISERROR(SEARCH("n/a",H194)))</formula>
    </cfRule>
    <cfRule type="containsText" dxfId="26" priority="34" operator="containsText" text="no">
      <formula>NOT(ISERROR(SEARCH("no",H194)))</formula>
    </cfRule>
  </conditionalFormatting>
  <conditionalFormatting sqref="H3:K3">
    <cfRule type="containsText" dxfId="25" priority="31" operator="containsText" text="n/a">
      <formula>NOT(ISERROR(SEARCH("n/a",H3)))</formula>
    </cfRule>
    <cfRule type="containsText" dxfId="24" priority="32" operator="containsText" text="no">
      <formula>NOT(ISERROR(SEARCH("no",H3)))</formula>
    </cfRule>
  </conditionalFormatting>
  <conditionalFormatting sqref="O542:P542">
    <cfRule type="containsText" dxfId="23" priority="15" operator="containsText" text="n/a">
      <formula>NOT(ISERROR(SEARCH("n/a",O542)))</formula>
    </cfRule>
    <cfRule type="containsText" dxfId="22" priority="16" operator="containsText" text="no">
      <formula>NOT(ISERROR(SEARCH("no",O542)))</formula>
    </cfRule>
  </conditionalFormatting>
  <conditionalFormatting sqref="O3:P3">
    <cfRule type="containsText" dxfId="21" priority="29" operator="containsText" text="n/a">
      <formula>NOT(ISERROR(SEARCH("n/a",O3)))</formula>
    </cfRule>
    <cfRule type="containsText" dxfId="20" priority="30" operator="containsText" text="no">
      <formula>NOT(ISERROR(SEARCH("no",O3)))</formula>
    </cfRule>
  </conditionalFormatting>
  <conditionalFormatting sqref="H41:K41">
    <cfRule type="containsText" dxfId="19" priority="27" operator="containsText" text="n/a">
      <formula>NOT(ISERROR(SEARCH("n/a",H41)))</formula>
    </cfRule>
    <cfRule type="containsText" dxfId="18" priority="28" operator="containsText" text="no">
      <formula>NOT(ISERROR(SEARCH("no",H41)))</formula>
    </cfRule>
  </conditionalFormatting>
  <conditionalFormatting sqref="O41:P41">
    <cfRule type="containsText" dxfId="17" priority="25" operator="containsText" text="n/a">
      <formula>NOT(ISERROR(SEARCH("n/a",O41)))</formula>
    </cfRule>
    <cfRule type="containsText" dxfId="16" priority="26" operator="containsText" text="no">
      <formula>NOT(ISERROR(SEARCH("no",O41)))</formula>
    </cfRule>
  </conditionalFormatting>
  <conditionalFormatting sqref="H542:K542">
    <cfRule type="containsText" dxfId="15" priority="17" operator="containsText" text="n/a">
      <formula>NOT(ISERROR(SEARCH("n/a",H542)))</formula>
    </cfRule>
    <cfRule type="containsText" dxfId="14" priority="18" operator="containsText" text="no">
      <formula>NOT(ISERROR(SEARCH("no",H542)))</formula>
    </cfRule>
  </conditionalFormatting>
  <conditionalFormatting sqref="O86:P86">
    <cfRule type="containsText" dxfId="13" priority="21" operator="containsText" text="n/a">
      <formula>NOT(ISERROR(SEARCH("n/a",O86)))</formula>
    </cfRule>
    <cfRule type="containsText" dxfId="12" priority="22" operator="containsText" text="no">
      <formula>NOT(ISERROR(SEARCH("no",O86)))</formula>
    </cfRule>
  </conditionalFormatting>
  <conditionalFormatting sqref="H86:K86">
    <cfRule type="containsText" dxfId="11" priority="19" operator="containsText" text="n/a">
      <formula>NOT(ISERROR(SEARCH("n/a",H86)))</formula>
    </cfRule>
    <cfRule type="containsText" dxfId="10" priority="20" operator="containsText" text="no">
      <formula>NOT(ISERROR(SEARCH("no",H86)))</formula>
    </cfRule>
  </conditionalFormatting>
  <conditionalFormatting sqref="B580:B585">
    <cfRule type="containsText" dxfId="9" priority="13" operator="containsText" text="n/a">
      <formula>NOT(ISERROR(SEARCH("n/a",B580)))</formula>
    </cfRule>
    <cfRule type="containsText" dxfId="8" priority="14" operator="containsText" text="no">
      <formula>NOT(ISERROR(SEARCH("no",B580)))</formula>
    </cfRule>
  </conditionalFormatting>
  <conditionalFormatting sqref="H513:K513">
    <cfRule type="containsText" dxfId="7" priority="11" operator="containsText" text="n/a">
      <formula>NOT(ISERROR(SEARCH("n/a",H513)))</formula>
    </cfRule>
    <cfRule type="containsText" dxfId="6" priority="12" operator="containsText" text="no">
      <formula>NOT(ISERROR(SEARCH("no",H513)))</formula>
    </cfRule>
  </conditionalFormatting>
  <conditionalFormatting sqref="O513:P513">
    <cfRule type="containsText" dxfId="5" priority="9" operator="containsText" text="n/a">
      <formula>NOT(ISERROR(SEARCH("n/a",O513)))</formula>
    </cfRule>
    <cfRule type="containsText" dxfId="4" priority="10" operator="containsText" text="no">
      <formula>NOT(ISERROR(SEARCH("no",O513)))</formula>
    </cfRule>
  </conditionalFormatting>
  <conditionalFormatting sqref="O1">
    <cfRule type="containsText" dxfId="3" priority="5" operator="containsText" text="n/a">
      <formula>NOT(ISERROR(SEARCH("n/a",O1)))</formula>
    </cfRule>
    <cfRule type="containsText" dxfId="2" priority="6" operator="containsText" text="no">
      <formula>NOT(ISERROR(SEARCH("no",O1)))</formula>
    </cfRule>
  </conditionalFormatting>
  <conditionalFormatting sqref="K1">
    <cfRule type="containsText" dxfId="1" priority="1" operator="containsText" text="n/a">
      <formula>NOT(ISERROR(SEARCH("n/a",K1)))</formula>
    </cfRule>
    <cfRule type="containsText" dxfId="0" priority="2" operator="containsText" text="no">
      <formula>NOT(ISERROR(SEARCH("no",K1)))</formula>
    </cfRule>
  </conditionalFormatting>
  <hyperlinks>
    <hyperlink ref="C1" location="TOC!A1" display="Return to Table of Contents" xr:uid="{00000000-0004-0000-2500-000000000000}"/>
    <hyperlink ref="O1" location="TOC!A1" display="Return to Table of Contents" xr:uid="{00000000-0004-0000-2500-000001000000}"/>
    <hyperlink ref="K1" location="TOC!A1" display="Return to Table of Contents" xr:uid="{00000000-0004-0000-2500-00000200000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
  <sheetViews>
    <sheetView workbookViewId="0">
      <selection activeCell="A8" sqref="A8"/>
    </sheetView>
  </sheetViews>
  <sheetFormatPr defaultRowHeight="14.35" x14ac:dyDescent="0.5"/>
  <cols>
    <col min="1" max="1" width="40" customWidth="1"/>
    <col min="2" max="2" width="38.52734375" customWidth="1"/>
    <col min="3" max="3" width="25.52734375" customWidth="1"/>
    <col min="4" max="4" width="59" customWidth="1"/>
  </cols>
  <sheetData>
    <row r="1" spans="1:4" x14ac:dyDescent="0.5">
      <c r="A1" s="24" t="s">
        <v>145</v>
      </c>
      <c r="B1" s="288"/>
      <c r="C1" s="288"/>
      <c r="D1" s="174" t="s">
        <v>81</v>
      </c>
    </row>
    <row r="2" spans="1:4" x14ac:dyDescent="0.5">
      <c r="A2" s="25" t="s">
        <v>146</v>
      </c>
      <c r="B2" s="288"/>
      <c r="C2" s="288"/>
      <c r="D2" s="288"/>
    </row>
    <row r="3" spans="1:4" x14ac:dyDescent="0.5">
      <c r="A3" s="188" t="s">
        <v>147</v>
      </c>
      <c r="B3" s="288"/>
      <c r="C3" s="288"/>
      <c r="D3" s="288"/>
    </row>
    <row r="4" spans="1:4" x14ac:dyDescent="0.5">
      <c r="A4" s="179" t="s">
        <v>148</v>
      </c>
      <c r="B4" s="288"/>
      <c r="C4" s="288"/>
      <c r="D4" s="288"/>
    </row>
    <row r="5" spans="1:4" x14ac:dyDescent="0.5">
      <c r="A5" s="179" t="s">
        <v>149</v>
      </c>
      <c r="B5" s="288"/>
      <c r="C5" s="288"/>
      <c r="D5" s="288"/>
    </row>
    <row r="6" spans="1:4" x14ac:dyDescent="0.5">
      <c r="A6" s="189" t="s">
        <v>150</v>
      </c>
      <c r="B6" s="189" t="s">
        <v>151</v>
      </c>
      <c r="C6" s="189" t="s">
        <v>152</v>
      </c>
      <c r="D6" s="189" t="s">
        <v>153</v>
      </c>
    </row>
    <row r="7" spans="1:4" x14ac:dyDescent="0.5">
      <c r="A7" s="288" t="s">
        <v>154</v>
      </c>
      <c r="B7" s="288" t="s">
        <v>155</v>
      </c>
      <c r="C7" s="288" t="s">
        <v>156</v>
      </c>
      <c r="D7" s="55" t="s">
        <v>157</v>
      </c>
    </row>
    <row r="8" spans="1:4" x14ac:dyDescent="0.5">
      <c r="A8" s="288" t="s">
        <v>158</v>
      </c>
      <c r="B8" s="288"/>
      <c r="C8" s="288"/>
      <c r="D8" s="55" t="s">
        <v>159</v>
      </c>
    </row>
  </sheetData>
  <hyperlinks>
    <hyperlink ref="D1" location="TOC!A1" display="Return to Table of Contents" xr:uid="{00000000-0004-0000-0300-000000000000}"/>
    <hyperlink ref="D7" r:id="rId1" xr:uid="{B321CFAE-7269-4F07-ACFB-B4EF7C5008AF}"/>
    <hyperlink ref="D8" r:id="rId2" xr:uid="{E87024C5-8736-46FC-8508-CA089FE5CB6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S129"/>
  <sheetViews>
    <sheetView workbookViewId="0">
      <pane ySplit="2" topLeftCell="A3" activePane="bottomLeft" state="frozen"/>
      <selection activeCell="C1" sqref="C1"/>
      <selection pane="bottomLeft" activeCell="J5" sqref="J5"/>
    </sheetView>
  </sheetViews>
  <sheetFormatPr defaultColWidth="8.703125" defaultRowHeight="13.7" x14ac:dyDescent="0.4"/>
  <cols>
    <col min="1" max="1" width="13.52734375" style="86" customWidth="1"/>
    <col min="2" max="2" width="63.05859375" style="84" hidden="1" customWidth="1"/>
    <col min="3" max="4" width="12.3515625" style="86" hidden="1" customWidth="1"/>
    <col min="5" max="5" width="0" style="84" hidden="1" customWidth="1"/>
    <col min="6" max="6" width="13.52734375" style="84" customWidth="1"/>
    <col min="7" max="7" width="63.05859375" style="90" customWidth="1"/>
    <col min="8" max="8" width="13.52734375" style="237" customWidth="1"/>
    <col min="9" max="9" width="22.05859375" style="163" customWidth="1"/>
    <col min="10" max="10" width="41.52734375" style="163" customWidth="1"/>
    <col min="11" max="11" width="41.52734375" style="62" customWidth="1"/>
    <col min="12" max="12" width="13.52734375" style="237" customWidth="1"/>
    <col min="13" max="15" width="41.52734375" style="167" customWidth="1"/>
    <col min="16" max="16" width="41.52734375" style="167" hidden="1" customWidth="1"/>
    <col min="17" max="17" width="41.52734375" style="167" customWidth="1"/>
    <col min="18" max="19" width="12.52734375" style="84" customWidth="1"/>
    <col min="20" max="16384" width="8.703125" style="84"/>
  </cols>
  <sheetData>
    <row r="1" spans="1:19" s="90" customFormat="1" ht="14.7" thickBot="1" x14ac:dyDescent="0.45">
      <c r="A1" s="56" t="str">
        <f>Assessment_DataCollection!A1:G128</f>
        <v>SECTION</v>
      </c>
      <c r="B1" s="103" t="s">
        <v>160</v>
      </c>
      <c r="C1" s="100" t="s">
        <v>81</v>
      </c>
      <c r="D1" s="104"/>
      <c r="F1" s="56" t="s">
        <v>161</v>
      </c>
      <c r="G1" s="57" t="s">
        <v>162</v>
      </c>
      <c r="H1" s="235"/>
      <c r="I1" s="162"/>
      <c r="J1" s="162"/>
      <c r="K1" s="171" t="s">
        <v>81</v>
      </c>
      <c r="L1" s="166"/>
      <c r="M1" s="173" t="s">
        <v>163</v>
      </c>
      <c r="N1" s="166"/>
      <c r="O1" s="166"/>
      <c r="P1" s="171" t="s">
        <v>81</v>
      </c>
      <c r="Q1" s="166"/>
      <c r="R1" s="247" t="s">
        <v>163</v>
      </c>
      <c r="S1" s="214"/>
    </row>
    <row r="2" spans="1:19" ht="41.35" thickBot="1" x14ac:dyDescent="0.45">
      <c r="A2" s="88">
        <v>1</v>
      </c>
      <c r="B2" s="69" t="s">
        <v>164</v>
      </c>
      <c r="C2" s="1" t="str">
        <f>Assessment_DataCollection!C2</f>
        <v>Public</v>
      </c>
      <c r="D2" s="70" t="str">
        <f>Assessment_DataCollection!D2</f>
        <v>Private/ Commercial</v>
      </c>
      <c r="F2" s="8">
        <v>1</v>
      </c>
      <c r="G2" s="118" t="s">
        <v>164</v>
      </c>
      <c r="H2" s="246" t="s">
        <v>165</v>
      </c>
      <c r="I2" s="190" t="s">
        <v>166</v>
      </c>
      <c r="J2" s="191" t="s">
        <v>167</v>
      </c>
      <c r="K2" s="191" t="s">
        <v>168</v>
      </c>
      <c r="L2" s="240" t="s">
        <v>169</v>
      </c>
      <c r="M2" s="125" t="s">
        <v>170</v>
      </c>
      <c r="N2" s="165" t="s">
        <v>171</v>
      </c>
      <c r="O2" s="125" t="s">
        <v>172</v>
      </c>
      <c r="P2" s="213" t="s">
        <v>173</v>
      </c>
      <c r="Q2" s="191" t="s">
        <v>168</v>
      </c>
      <c r="R2" s="241" t="s">
        <v>174</v>
      </c>
      <c r="S2" s="241" t="s">
        <v>175</v>
      </c>
    </row>
    <row r="3" spans="1:19" ht="14.7" thickBot="1" x14ac:dyDescent="0.45">
      <c r="A3" s="88">
        <v>1.1000000000000001</v>
      </c>
      <c r="B3" s="243" t="str">
        <f>Assessment_DataCollection!B3</f>
        <v>1.1 Management, Leadership, and Administration</v>
      </c>
      <c r="C3" s="3"/>
      <c r="D3" s="3"/>
      <c r="F3" s="85"/>
      <c r="G3" s="243" t="s">
        <v>176</v>
      </c>
      <c r="H3" s="238"/>
      <c r="I3" s="192"/>
      <c r="J3" s="192"/>
      <c r="K3" s="232"/>
      <c r="L3" s="239"/>
      <c r="M3" s="192"/>
      <c r="N3" s="192"/>
      <c r="O3" s="192"/>
      <c r="P3" s="193"/>
      <c r="Q3" s="193"/>
      <c r="R3" s="242"/>
      <c r="S3" s="242"/>
    </row>
    <row r="4" spans="1:19" ht="29" thickBot="1" x14ac:dyDescent="0.45">
      <c r="A4" s="88" t="s">
        <v>177</v>
      </c>
      <c r="B4" s="243" t="s">
        <v>178</v>
      </c>
      <c r="C4" s="3" t="str">
        <f>Assessment_DataCollection!C4</f>
        <v>Yes</v>
      </c>
      <c r="D4" s="3" t="str">
        <f>Assessment_DataCollection!D4</f>
        <v>Yes</v>
      </c>
      <c r="F4" s="85"/>
      <c r="G4" s="243" t="s">
        <v>178</v>
      </c>
      <c r="H4" s="194" t="s">
        <v>15</v>
      </c>
      <c r="I4" s="195"/>
      <c r="J4" s="196"/>
      <c r="K4" s="196"/>
      <c r="L4" s="194"/>
      <c r="M4" s="196"/>
      <c r="N4" s="196"/>
      <c r="O4" s="214"/>
      <c r="P4" s="214"/>
      <c r="Q4" s="214"/>
      <c r="R4" s="231"/>
      <c r="S4" s="231"/>
    </row>
    <row r="5" spans="1:19" ht="205" x14ac:dyDescent="0.4">
      <c r="A5" s="88" t="s">
        <v>179</v>
      </c>
      <c r="B5" s="248" t="str">
        <f>Assessment_DataCollection!B5</f>
        <v>1.1.1 a. This agency shall have authority and responsibility for the implementation, monitoring, evaluation, and enforcement of these and State standards.</v>
      </c>
      <c r="C5" s="249" t="str">
        <f>Assessment_DataCollection!C5</f>
        <v>Yes</v>
      </c>
      <c r="D5" s="250" t="str">
        <f>Assessment_DataCollection!D5</f>
        <v>Yes</v>
      </c>
      <c r="F5" s="56" t="s">
        <v>179</v>
      </c>
      <c r="G5" s="99" t="s">
        <v>180</v>
      </c>
      <c r="H5" s="197">
        <v>44508</v>
      </c>
      <c r="I5" s="198" t="s">
        <v>121</v>
      </c>
      <c r="J5" s="199" t="s">
        <v>181</v>
      </c>
      <c r="K5" s="319" t="s">
        <v>182</v>
      </c>
      <c r="L5" s="233">
        <v>44517</v>
      </c>
      <c r="M5" s="234" t="s">
        <v>183</v>
      </c>
      <c r="N5" s="215" t="s">
        <v>184</v>
      </c>
      <c r="O5" s="234"/>
      <c r="P5" s="216"/>
      <c r="Q5" s="217" t="s">
        <v>185</v>
      </c>
      <c r="R5" s="234" t="s">
        <v>186</v>
      </c>
      <c r="S5" s="234"/>
    </row>
    <row r="6" spans="1:19" ht="54.7" x14ac:dyDescent="0.4">
      <c r="A6" s="88"/>
      <c r="B6" s="248"/>
      <c r="C6" s="249"/>
      <c r="D6" s="250"/>
      <c r="F6" s="85"/>
      <c r="G6" s="58" t="s">
        <v>187</v>
      </c>
      <c r="H6" s="197">
        <v>44508</v>
      </c>
      <c r="I6" s="198" t="s">
        <v>121</v>
      </c>
      <c r="J6" s="200" t="s">
        <v>188</v>
      </c>
      <c r="K6" s="319" t="s">
        <v>189</v>
      </c>
      <c r="L6" s="236">
        <v>44518</v>
      </c>
      <c r="M6" s="234" t="s">
        <v>190</v>
      </c>
      <c r="N6" s="215"/>
      <c r="O6" s="234"/>
      <c r="P6" s="216"/>
      <c r="Q6" s="216"/>
      <c r="R6" s="234" t="s">
        <v>186</v>
      </c>
      <c r="S6" s="234"/>
    </row>
    <row r="7" spans="1:19" ht="273.35000000000002" x14ac:dyDescent="0.4">
      <c r="A7" s="88"/>
      <c r="B7" s="248"/>
      <c r="C7" s="249"/>
      <c r="D7" s="250"/>
      <c r="F7" s="85"/>
      <c r="G7" s="58" t="s">
        <v>191</v>
      </c>
      <c r="H7" s="197">
        <v>44508</v>
      </c>
      <c r="I7" s="198" t="s">
        <v>121</v>
      </c>
      <c r="J7" s="200" t="s">
        <v>192</v>
      </c>
      <c r="K7" s="319" t="s">
        <v>182</v>
      </c>
      <c r="L7" s="236">
        <v>44518</v>
      </c>
      <c r="M7" s="234" t="s">
        <v>193</v>
      </c>
      <c r="N7" s="215" t="s">
        <v>194</v>
      </c>
      <c r="O7" s="234"/>
      <c r="P7" s="216"/>
      <c r="Q7" s="216"/>
      <c r="R7" s="234"/>
      <c r="S7" s="234"/>
    </row>
    <row r="8" spans="1:19" ht="41" x14ac:dyDescent="0.4">
      <c r="A8" s="88"/>
      <c r="B8" s="248"/>
      <c r="C8" s="249"/>
      <c r="D8" s="250"/>
      <c r="F8" s="85"/>
      <c r="G8" s="58" t="s">
        <v>195</v>
      </c>
      <c r="H8" s="197">
        <v>44508</v>
      </c>
      <c r="I8" s="198" t="s">
        <v>121</v>
      </c>
      <c r="J8" s="200" t="s">
        <v>196</v>
      </c>
      <c r="K8" s="200"/>
      <c r="L8" s="236"/>
      <c r="M8" s="234"/>
      <c r="N8" s="215"/>
      <c r="O8" s="234"/>
      <c r="P8" s="216"/>
      <c r="Q8" s="216"/>
      <c r="R8" s="234"/>
      <c r="S8" s="234"/>
    </row>
    <row r="9" spans="1:19" ht="41" x14ac:dyDescent="0.4">
      <c r="A9" s="88"/>
      <c r="B9" s="248"/>
      <c r="C9" s="249"/>
      <c r="D9" s="250"/>
      <c r="F9" s="85"/>
      <c r="G9" s="58" t="s">
        <v>197</v>
      </c>
      <c r="H9" s="197">
        <v>44508</v>
      </c>
      <c r="I9" s="198" t="s">
        <v>121</v>
      </c>
      <c r="J9" s="320" t="s">
        <v>198</v>
      </c>
      <c r="K9" s="200"/>
      <c r="L9" s="236"/>
      <c r="M9" s="234"/>
      <c r="N9" s="215"/>
      <c r="O9" s="234"/>
      <c r="P9" s="216"/>
      <c r="Q9" s="216"/>
      <c r="R9" s="234"/>
      <c r="S9" s="234"/>
    </row>
    <row r="10" spans="1:19" ht="95.7" x14ac:dyDescent="0.4">
      <c r="A10" s="88" t="s">
        <v>199</v>
      </c>
      <c r="B10" s="248" t="str">
        <f>Assessment_DataCollection!B10</f>
        <v>1.1.1 b. This agency shall establish and maintain an advisory board of stakeholders to provide input to the State agency/agencies</v>
      </c>
      <c r="C10" s="249" t="str">
        <f>Assessment_DataCollection!C10</f>
        <v>No</v>
      </c>
      <c r="D10" s="250" t="str">
        <f>Assessment_DataCollection!D10</f>
        <v>No</v>
      </c>
      <c r="F10" s="8" t="s">
        <v>199</v>
      </c>
      <c r="G10" s="58" t="s">
        <v>200</v>
      </c>
      <c r="H10" s="197">
        <v>44508</v>
      </c>
      <c r="I10" s="198" t="s">
        <v>121</v>
      </c>
      <c r="J10" s="200" t="s">
        <v>201</v>
      </c>
      <c r="K10" s="200"/>
      <c r="L10" s="236">
        <v>44519</v>
      </c>
      <c r="M10" s="234" t="s">
        <v>202</v>
      </c>
      <c r="N10" s="215" t="s">
        <v>203</v>
      </c>
      <c r="O10" s="234"/>
      <c r="P10" s="216"/>
      <c r="Q10" s="216" t="s">
        <v>204</v>
      </c>
      <c r="R10" s="234"/>
      <c r="S10" s="234"/>
    </row>
    <row r="11" spans="1:19" ht="54.7" x14ac:dyDescent="0.4">
      <c r="A11" s="88"/>
      <c r="B11" s="248"/>
      <c r="C11" s="249"/>
      <c r="D11" s="250"/>
      <c r="F11" s="85"/>
      <c r="G11" s="58" t="s">
        <v>205</v>
      </c>
      <c r="H11" s="197">
        <v>44508</v>
      </c>
      <c r="I11" s="198" t="s">
        <v>121</v>
      </c>
      <c r="J11" s="200" t="s">
        <v>206</v>
      </c>
      <c r="K11" s="200"/>
      <c r="L11" s="236">
        <v>44518</v>
      </c>
      <c r="M11" s="234" t="s">
        <v>190</v>
      </c>
      <c r="N11" s="215"/>
      <c r="O11" s="234"/>
      <c r="P11" s="216"/>
      <c r="Q11" s="216"/>
      <c r="R11" s="234" t="s">
        <v>207</v>
      </c>
      <c r="S11" s="234"/>
    </row>
    <row r="12" spans="1:19" x14ac:dyDescent="0.4">
      <c r="A12" s="88"/>
      <c r="B12" s="248"/>
      <c r="C12" s="249"/>
      <c r="D12" s="250"/>
      <c r="F12" s="85"/>
      <c r="G12" s="58" t="s">
        <v>208</v>
      </c>
      <c r="H12" s="197">
        <v>44508</v>
      </c>
      <c r="I12" s="198" t="s">
        <v>121</v>
      </c>
      <c r="J12" s="200" t="s">
        <v>209</v>
      </c>
      <c r="K12" s="200"/>
      <c r="L12" s="236">
        <v>44518</v>
      </c>
      <c r="M12" s="234" t="s">
        <v>190</v>
      </c>
      <c r="N12" s="215"/>
      <c r="O12" s="234"/>
      <c r="P12" s="216"/>
      <c r="Q12" s="216"/>
      <c r="R12" s="234"/>
      <c r="S12" s="234"/>
    </row>
    <row r="13" spans="1:19" ht="27.35" x14ac:dyDescent="0.4">
      <c r="A13" s="88"/>
      <c r="B13" s="248"/>
      <c r="C13" s="249"/>
      <c r="D13" s="250"/>
      <c r="F13" s="85"/>
      <c r="G13" s="58" t="s">
        <v>210</v>
      </c>
      <c r="H13" s="197">
        <v>44508</v>
      </c>
      <c r="I13" s="198" t="s">
        <v>121</v>
      </c>
      <c r="J13" s="200" t="s">
        <v>211</v>
      </c>
      <c r="K13" s="200"/>
      <c r="L13" s="236">
        <v>44518</v>
      </c>
      <c r="M13" s="234" t="s">
        <v>190</v>
      </c>
      <c r="N13" s="215"/>
      <c r="O13" s="234"/>
      <c r="P13" s="216"/>
      <c r="Q13" s="216"/>
      <c r="R13" s="234"/>
      <c r="S13" s="234"/>
    </row>
    <row r="14" spans="1:19" x14ac:dyDescent="0.4">
      <c r="A14" s="88"/>
      <c r="B14" s="248"/>
      <c r="C14" s="249"/>
      <c r="D14" s="250"/>
      <c r="F14" s="85"/>
      <c r="G14" s="58" t="s">
        <v>212</v>
      </c>
      <c r="H14" s="197">
        <v>44508</v>
      </c>
      <c r="I14" s="198" t="s">
        <v>121</v>
      </c>
      <c r="J14" s="200" t="s">
        <v>213</v>
      </c>
      <c r="K14" s="200"/>
      <c r="L14" s="236">
        <v>44518</v>
      </c>
      <c r="M14" s="234" t="s">
        <v>190</v>
      </c>
      <c r="N14" s="215"/>
      <c r="O14" s="234"/>
      <c r="P14" s="216"/>
      <c r="Q14" s="216"/>
      <c r="R14" s="234"/>
      <c r="S14" s="234"/>
    </row>
    <row r="15" spans="1:19" ht="27.35" x14ac:dyDescent="0.4">
      <c r="A15" s="88" t="s">
        <v>214</v>
      </c>
      <c r="B15" s="248" t="str">
        <f>Assessment_DataCollection!B15</f>
        <v>1.1.1 c. This agency shall undertake all other administrative actions that make available quality driver education programs</v>
      </c>
      <c r="C15" s="249" t="str">
        <f>Assessment_DataCollection!C15</f>
        <v>Yes</v>
      </c>
      <c r="D15" s="250" t="str">
        <f>Assessment_DataCollection!D15</f>
        <v>Yes</v>
      </c>
      <c r="F15" s="8" t="s">
        <v>214</v>
      </c>
      <c r="G15" s="58" t="s">
        <v>215</v>
      </c>
      <c r="H15" s="197">
        <v>44508</v>
      </c>
      <c r="I15" s="198" t="s">
        <v>121</v>
      </c>
      <c r="J15" s="200" t="s">
        <v>216</v>
      </c>
      <c r="K15" s="200"/>
      <c r="L15" s="236">
        <v>44518</v>
      </c>
      <c r="M15" s="234" t="s">
        <v>190</v>
      </c>
      <c r="N15" s="215"/>
      <c r="O15" s="234"/>
      <c r="P15" s="216"/>
      <c r="Q15" s="216"/>
      <c r="R15" s="234"/>
      <c r="S15" s="234"/>
    </row>
    <row r="16" spans="1:19" ht="109.35" x14ac:dyDescent="0.4">
      <c r="A16" s="88"/>
      <c r="B16" s="248"/>
      <c r="C16" s="249"/>
      <c r="D16" s="250"/>
      <c r="F16" s="85"/>
      <c r="G16" s="58" t="s">
        <v>217</v>
      </c>
      <c r="H16" s="197">
        <v>44508</v>
      </c>
      <c r="I16" s="198" t="s">
        <v>121</v>
      </c>
      <c r="J16" s="200" t="s">
        <v>218</v>
      </c>
      <c r="K16" s="200"/>
      <c r="L16" s="236">
        <v>44518</v>
      </c>
      <c r="M16" s="234" t="s">
        <v>190</v>
      </c>
      <c r="N16" s="215"/>
      <c r="O16" s="234"/>
      <c r="P16" s="216"/>
      <c r="Q16" s="216"/>
      <c r="R16" s="234"/>
      <c r="S16" s="234"/>
    </row>
    <row r="17" spans="1:19" ht="41" x14ac:dyDescent="0.4">
      <c r="A17" s="88" t="s">
        <v>219</v>
      </c>
      <c r="B17" s="248" t="str">
        <f>Assessment_DataCollection!B17</f>
        <v>1.1.1 d. This agency shall develop and execute communication strategies to inform parents and the public about driver education issues and driving laws.</v>
      </c>
      <c r="C17" s="249" t="str">
        <f>Assessment_DataCollection!C17</f>
        <v>Yes</v>
      </c>
      <c r="D17" s="250" t="str">
        <f>Assessment_DataCollection!D17</f>
        <v>Yes</v>
      </c>
      <c r="F17" s="8" t="s">
        <v>219</v>
      </c>
      <c r="G17" s="58" t="s">
        <v>220</v>
      </c>
      <c r="H17" s="197">
        <v>44508</v>
      </c>
      <c r="I17" s="198" t="s">
        <v>121</v>
      </c>
      <c r="J17" s="200" t="s">
        <v>221</v>
      </c>
      <c r="K17" s="200"/>
      <c r="L17" s="236">
        <v>44518</v>
      </c>
      <c r="M17" s="234" t="s">
        <v>190</v>
      </c>
      <c r="N17" s="215"/>
      <c r="O17" s="234"/>
      <c r="P17" s="216"/>
      <c r="Q17" s="216"/>
      <c r="R17" s="234"/>
      <c r="S17" s="234"/>
    </row>
    <row r="18" spans="1:19" ht="41" x14ac:dyDescent="0.4">
      <c r="A18" s="88" t="s">
        <v>222</v>
      </c>
      <c r="B18" s="248" t="str">
        <f>Assessment_DataCollection!B18</f>
        <v>1.1.1 e. In addition, the agency shall communicate to entities in a timely fashion about changes to laws, regulations, and procedures and other matters relevant to driver education.</v>
      </c>
      <c r="C18" s="249" t="str">
        <f>Assessment_DataCollection!C18</f>
        <v>Yes</v>
      </c>
      <c r="D18" s="250" t="str">
        <f>Assessment_DataCollection!D18</f>
        <v>Yes</v>
      </c>
      <c r="F18" s="8" t="s">
        <v>222</v>
      </c>
      <c r="G18" s="58" t="s">
        <v>223</v>
      </c>
      <c r="H18" s="197">
        <v>44508</v>
      </c>
      <c r="I18" s="198" t="s">
        <v>121</v>
      </c>
      <c r="J18" s="200" t="s">
        <v>224</v>
      </c>
      <c r="K18" s="200"/>
      <c r="L18" s="236">
        <v>44518</v>
      </c>
      <c r="M18" s="234" t="s">
        <v>190</v>
      </c>
      <c r="N18" s="215"/>
      <c r="O18" s="234"/>
      <c r="P18" s="216"/>
      <c r="Q18" s="217"/>
      <c r="R18" s="234"/>
      <c r="S18" s="234"/>
    </row>
    <row r="19" spans="1:19" ht="28.7" x14ac:dyDescent="0.4">
      <c r="A19" s="88" t="s">
        <v>225</v>
      </c>
      <c r="B19" s="243" t="str">
        <f>Assessment_DataCollection!B19</f>
        <v>1.1.2 States shall have a full-time, funded State administrator for driver education.</v>
      </c>
      <c r="C19" s="3" t="str">
        <f>Assessment_DataCollection!C19</f>
        <v>Planned</v>
      </c>
      <c r="D19" s="3" t="str">
        <f>Assessment_DataCollection!D19</f>
        <v>Planned</v>
      </c>
      <c r="F19" s="85"/>
      <c r="G19" s="243" t="s">
        <v>226</v>
      </c>
      <c r="H19" s="194"/>
      <c r="I19" s="195"/>
      <c r="J19" s="196"/>
      <c r="K19" s="196"/>
      <c r="L19" s="218"/>
      <c r="M19" s="218"/>
      <c r="N19" s="219"/>
      <c r="O19" s="214"/>
      <c r="P19" s="214"/>
      <c r="Q19" s="214"/>
      <c r="R19" s="214"/>
      <c r="S19" s="214"/>
    </row>
    <row r="20" spans="1:19" ht="218.7" x14ac:dyDescent="0.4">
      <c r="A20" s="88" t="s">
        <v>227</v>
      </c>
      <c r="B20" s="248" t="str">
        <f>Assessment_DataCollection!B20</f>
        <v>1.1.2 a. The administrator shall be qualified to manage and oversee all aspects of the State’s functions in driver education, and be familiar with the delivery of driver education</v>
      </c>
      <c r="C20" s="249" t="str">
        <f>Assessment_DataCollection!C20</f>
        <v>Planned</v>
      </c>
      <c r="D20" s="250" t="str">
        <f>Assessment_DataCollection!D20</f>
        <v>Planned</v>
      </c>
      <c r="F20" s="8" t="s">
        <v>227</v>
      </c>
      <c r="G20" s="58" t="s">
        <v>228</v>
      </c>
      <c r="H20" s="197">
        <v>44508</v>
      </c>
      <c r="I20" s="198" t="s">
        <v>121</v>
      </c>
      <c r="J20" s="200" t="s">
        <v>229</v>
      </c>
      <c r="K20" s="200"/>
      <c r="L20" s="236">
        <v>44518</v>
      </c>
      <c r="M20" s="234" t="s">
        <v>230</v>
      </c>
      <c r="N20" s="215" t="s">
        <v>231</v>
      </c>
      <c r="O20" s="234"/>
      <c r="P20" s="216"/>
      <c r="Q20" s="216" t="s">
        <v>232</v>
      </c>
      <c r="R20" s="234" t="s">
        <v>186</v>
      </c>
      <c r="S20" s="234"/>
    </row>
    <row r="21" spans="1:19" ht="95.7" x14ac:dyDescent="0.4">
      <c r="A21" s="88"/>
      <c r="B21" s="248"/>
      <c r="C21" s="249"/>
      <c r="D21" s="250"/>
      <c r="F21" s="8"/>
      <c r="G21" s="58" t="s">
        <v>233</v>
      </c>
      <c r="H21" s="197">
        <v>44508</v>
      </c>
      <c r="I21" s="198" t="s">
        <v>121</v>
      </c>
      <c r="J21" s="200" t="s">
        <v>234</v>
      </c>
      <c r="K21" s="200"/>
      <c r="L21" s="236">
        <v>44518</v>
      </c>
      <c r="M21" s="234" t="s">
        <v>190</v>
      </c>
      <c r="N21" s="215"/>
      <c r="O21" s="234"/>
      <c r="P21" s="216"/>
      <c r="Q21" s="216"/>
      <c r="R21" s="234"/>
      <c r="S21" s="234"/>
    </row>
    <row r="22" spans="1:19" ht="355.35" x14ac:dyDescent="0.4">
      <c r="A22" s="88"/>
      <c r="B22" s="248"/>
      <c r="C22" s="249"/>
      <c r="D22" s="250"/>
      <c r="F22" s="8"/>
      <c r="G22" s="58" t="s">
        <v>235</v>
      </c>
      <c r="H22" s="197">
        <v>44508</v>
      </c>
      <c r="I22" s="198" t="s">
        <v>121</v>
      </c>
      <c r="J22" s="200" t="s">
        <v>236</v>
      </c>
      <c r="K22" s="200"/>
      <c r="L22" s="236">
        <v>44518</v>
      </c>
      <c r="M22" s="234" t="s">
        <v>190</v>
      </c>
      <c r="N22" s="215"/>
      <c r="O22" s="234"/>
      <c r="P22" s="216"/>
      <c r="Q22" s="217"/>
      <c r="R22" s="234"/>
      <c r="S22" s="234"/>
    </row>
    <row r="23" spans="1:19" ht="54.7" x14ac:dyDescent="0.4">
      <c r="A23" s="88" t="s">
        <v>237</v>
      </c>
      <c r="B23" s="248" t="str">
        <f>Assessment_DataCollection!B23</f>
        <v>1.1.2 b. The administrator shall be an employee of the agency that has oversight of driver education</v>
      </c>
      <c r="C23" s="249" t="str">
        <f>Assessment_DataCollection!C23</f>
        <v>Yes</v>
      </c>
      <c r="D23" s="250" t="str">
        <f>Assessment_DataCollection!D23</f>
        <v>Yes</v>
      </c>
      <c r="F23" s="8" t="s">
        <v>237</v>
      </c>
      <c r="G23" s="58" t="s">
        <v>238</v>
      </c>
      <c r="H23" s="197">
        <v>44508</v>
      </c>
      <c r="I23" s="198" t="s">
        <v>121</v>
      </c>
      <c r="J23" s="200" t="s">
        <v>239</v>
      </c>
      <c r="K23" s="200"/>
      <c r="L23" s="236">
        <v>44518</v>
      </c>
      <c r="M23" s="234" t="s">
        <v>190</v>
      </c>
      <c r="N23" s="215"/>
      <c r="O23" s="234"/>
      <c r="P23" s="216"/>
      <c r="Q23" s="217"/>
      <c r="R23" s="234"/>
      <c r="S23" s="234"/>
    </row>
    <row r="24" spans="1:19" ht="109.35" x14ac:dyDescent="0.4">
      <c r="A24" s="88" t="s">
        <v>240</v>
      </c>
      <c r="B24" s="248" t="str">
        <f>Assessment_DataCollection!B24</f>
        <v>1.1.2 c. The administrator should meet or exceed the qualifications and training required by the State for a novice driver education instructor and/or school owner or possesses equivalent experience or qualifications.</v>
      </c>
      <c r="C24" s="249" t="str">
        <f>Assessment_DataCollection!C24</f>
        <v>Yes</v>
      </c>
      <c r="D24" s="250" t="str">
        <f>Assessment_DataCollection!D24</f>
        <v>Yes</v>
      </c>
      <c r="F24" s="8" t="s">
        <v>240</v>
      </c>
      <c r="G24" s="58" t="s">
        <v>241</v>
      </c>
      <c r="H24" s="197">
        <v>44508</v>
      </c>
      <c r="I24" s="198" t="s">
        <v>121</v>
      </c>
      <c r="J24" s="200" t="s">
        <v>242</v>
      </c>
      <c r="K24" s="200"/>
      <c r="L24" s="236">
        <v>44518</v>
      </c>
      <c r="M24" s="234" t="s">
        <v>243</v>
      </c>
      <c r="N24" s="215" t="s">
        <v>244</v>
      </c>
      <c r="O24" s="234"/>
      <c r="P24" s="216"/>
      <c r="Q24" s="216" t="s">
        <v>245</v>
      </c>
      <c r="R24" s="234"/>
      <c r="S24" s="234"/>
    </row>
    <row r="25" spans="1:19" ht="409.6" x14ac:dyDescent="0.5">
      <c r="A25" s="88"/>
      <c r="B25" s="248"/>
      <c r="C25" s="249"/>
      <c r="D25" s="250"/>
      <c r="F25" s="8"/>
      <c r="G25" s="58" t="s">
        <v>246</v>
      </c>
      <c r="H25" s="197">
        <v>44508</v>
      </c>
      <c r="I25" s="198" t="s">
        <v>121</v>
      </c>
      <c r="J25" s="200" t="s">
        <v>247</v>
      </c>
      <c r="K25" s="200"/>
      <c r="L25" s="236">
        <v>44518</v>
      </c>
      <c r="M25" s="234" t="s">
        <v>190</v>
      </c>
      <c r="N25" s="215"/>
      <c r="O25" s="234"/>
      <c r="P25" s="216"/>
      <c r="Q25" s="216"/>
      <c r="R25" s="333"/>
      <c r="S25" s="234"/>
    </row>
    <row r="26" spans="1:19" ht="29" thickBot="1" x14ac:dyDescent="0.45">
      <c r="A26" s="88" t="s">
        <v>248</v>
      </c>
      <c r="B26" s="243" t="str">
        <f>Assessment_DataCollection!B26</f>
        <v>1.1.3 States shall provide funding to the responsible agency for driver education</v>
      </c>
      <c r="C26" s="3" t="str">
        <f>Assessment_DataCollection!C26</f>
        <v>Yes</v>
      </c>
      <c r="D26" s="3" t="str">
        <f>Assessment_DataCollection!D26</f>
        <v>Yes</v>
      </c>
      <c r="F26" s="8" t="s">
        <v>248</v>
      </c>
      <c r="G26" s="243" t="s">
        <v>249</v>
      </c>
      <c r="H26" s="194"/>
      <c r="I26" s="195"/>
      <c r="J26" s="196"/>
      <c r="K26" s="196"/>
      <c r="L26" s="218"/>
      <c r="M26" s="219"/>
      <c r="N26" s="219"/>
      <c r="O26" s="214"/>
      <c r="P26" s="214"/>
      <c r="Q26" s="214"/>
      <c r="R26" s="214"/>
      <c r="S26" s="214"/>
    </row>
    <row r="27" spans="1:19" ht="82" x14ac:dyDescent="0.4">
      <c r="A27" s="88"/>
      <c r="B27" s="253"/>
      <c r="C27" s="249"/>
      <c r="D27" s="250"/>
      <c r="F27" s="8"/>
      <c r="G27" s="58" t="s">
        <v>250</v>
      </c>
      <c r="H27" s="197">
        <v>44508</v>
      </c>
      <c r="I27" s="198" t="s">
        <v>121</v>
      </c>
      <c r="J27" s="200" t="s">
        <v>251</v>
      </c>
      <c r="K27" s="200"/>
      <c r="L27" s="236">
        <v>44518</v>
      </c>
      <c r="M27" s="234" t="s">
        <v>190</v>
      </c>
      <c r="N27" s="215"/>
      <c r="O27" s="234"/>
      <c r="P27" s="216"/>
      <c r="Q27" s="217"/>
      <c r="R27" s="234"/>
      <c r="S27" s="234"/>
    </row>
    <row r="28" spans="1:19" ht="41" x14ac:dyDescent="0.4">
      <c r="A28" s="88"/>
      <c r="B28" s="248"/>
      <c r="C28" s="249"/>
      <c r="D28" s="250"/>
      <c r="F28" s="85"/>
      <c r="G28" s="90" t="s">
        <v>252</v>
      </c>
      <c r="H28" s="197">
        <v>44508</v>
      </c>
      <c r="I28" s="198" t="s">
        <v>121</v>
      </c>
      <c r="J28" s="200" t="s">
        <v>253</v>
      </c>
      <c r="K28" s="200"/>
      <c r="L28" s="236">
        <v>44518</v>
      </c>
      <c r="M28" s="234" t="s">
        <v>190</v>
      </c>
      <c r="N28" s="215"/>
      <c r="O28" s="234"/>
      <c r="P28" s="216"/>
      <c r="Q28" s="216"/>
      <c r="R28" s="234"/>
      <c r="S28" s="234"/>
    </row>
    <row r="29" spans="1:19" ht="27.35" x14ac:dyDescent="0.4">
      <c r="A29" s="88"/>
      <c r="B29" s="248"/>
      <c r="C29" s="249"/>
      <c r="D29" s="250"/>
      <c r="F29" s="85"/>
      <c r="G29" s="58" t="s">
        <v>254</v>
      </c>
      <c r="H29" s="197"/>
      <c r="I29" s="198"/>
      <c r="J29" s="200"/>
      <c r="K29" s="200"/>
      <c r="L29" s="236">
        <v>44518</v>
      </c>
      <c r="M29" s="234" t="s">
        <v>190</v>
      </c>
      <c r="N29" s="215"/>
      <c r="O29" s="234"/>
      <c r="P29" s="216"/>
      <c r="Q29" s="216"/>
      <c r="R29" s="234"/>
      <c r="S29" s="234"/>
    </row>
    <row r="30" spans="1:19" x14ac:dyDescent="0.4">
      <c r="A30" s="88"/>
      <c r="B30" s="248"/>
      <c r="C30" s="249"/>
      <c r="D30" s="250"/>
      <c r="F30" s="85"/>
      <c r="G30" s="90" t="s">
        <v>255</v>
      </c>
      <c r="H30" s="197">
        <v>44508</v>
      </c>
      <c r="I30" s="198" t="s">
        <v>121</v>
      </c>
      <c r="J30" s="200" t="s">
        <v>213</v>
      </c>
      <c r="K30" s="200"/>
      <c r="L30" s="236">
        <v>44518</v>
      </c>
      <c r="M30" s="234" t="s">
        <v>190</v>
      </c>
      <c r="N30" s="215"/>
      <c r="O30" s="234"/>
      <c r="P30" s="216"/>
      <c r="Q30" s="216"/>
      <c r="R30" s="234"/>
      <c r="S30" s="234"/>
    </row>
    <row r="31" spans="1:19" x14ac:dyDescent="0.4">
      <c r="A31" s="88"/>
      <c r="B31" s="248"/>
      <c r="C31" s="249"/>
      <c r="D31" s="250"/>
      <c r="F31" s="85"/>
      <c r="G31" s="90" t="s">
        <v>256</v>
      </c>
      <c r="H31" s="197"/>
      <c r="I31" s="198"/>
      <c r="J31" s="200" t="s">
        <v>257</v>
      </c>
      <c r="K31" s="200"/>
      <c r="L31" s="236">
        <v>44518</v>
      </c>
      <c r="M31" s="234" t="s">
        <v>190</v>
      </c>
      <c r="N31" s="215"/>
      <c r="O31" s="234"/>
      <c r="P31" s="216"/>
      <c r="Q31" s="216"/>
      <c r="R31" s="234"/>
      <c r="S31" s="234"/>
    </row>
    <row r="32" spans="1:19" x14ac:dyDescent="0.4">
      <c r="A32" s="88"/>
      <c r="B32" s="248"/>
      <c r="C32" s="249"/>
      <c r="D32" s="250"/>
      <c r="F32" s="85"/>
      <c r="G32" s="90" t="s">
        <v>258</v>
      </c>
      <c r="H32" s="197"/>
      <c r="I32" s="198"/>
      <c r="J32" s="200" t="s">
        <v>257</v>
      </c>
      <c r="K32" s="200"/>
      <c r="L32" s="236">
        <v>44518</v>
      </c>
      <c r="M32" s="234" t="s">
        <v>190</v>
      </c>
      <c r="N32" s="215"/>
      <c r="O32" s="234"/>
      <c r="P32" s="216"/>
      <c r="Q32" s="216"/>
      <c r="R32" s="234"/>
      <c r="S32" s="234"/>
    </row>
    <row r="33" spans="1:19" x14ac:dyDescent="0.4">
      <c r="A33" s="88"/>
      <c r="B33" s="248"/>
      <c r="C33" s="249"/>
      <c r="D33" s="250"/>
      <c r="F33" s="85"/>
      <c r="G33" s="90" t="s">
        <v>259</v>
      </c>
      <c r="H33" s="197"/>
      <c r="I33" s="198"/>
      <c r="J33" s="200" t="s">
        <v>257</v>
      </c>
      <c r="K33" s="200"/>
      <c r="L33" s="236">
        <v>44518</v>
      </c>
      <c r="M33" s="234" t="s">
        <v>190</v>
      </c>
      <c r="N33" s="215"/>
      <c r="O33" s="234"/>
      <c r="P33" s="216"/>
      <c r="Q33" s="216"/>
      <c r="R33" s="234"/>
      <c r="S33" s="234"/>
    </row>
    <row r="34" spans="1:19" ht="27.35" x14ac:dyDescent="0.4">
      <c r="A34" s="88"/>
      <c r="B34" s="248"/>
      <c r="C34" s="249"/>
      <c r="D34" s="250"/>
      <c r="F34" s="85"/>
      <c r="G34" s="58" t="s">
        <v>260</v>
      </c>
      <c r="H34" s="197">
        <v>44508</v>
      </c>
      <c r="I34" s="198"/>
      <c r="J34" s="200" t="s">
        <v>261</v>
      </c>
      <c r="K34" s="200"/>
      <c r="L34" s="236">
        <v>44518</v>
      </c>
      <c r="M34" s="234" t="s">
        <v>190</v>
      </c>
      <c r="N34" s="215"/>
      <c r="O34" s="234"/>
      <c r="P34" s="216"/>
      <c r="Q34" s="217"/>
      <c r="R34" s="234"/>
      <c r="S34" s="234"/>
    </row>
    <row r="35" spans="1:19" ht="27.35" x14ac:dyDescent="0.4">
      <c r="A35" s="88"/>
      <c r="B35" s="248"/>
      <c r="C35" s="249"/>
      <c r="D35" s="250"/>
      <c r="F35" s="85"/>
      <c r="G35" s="58" t="s">
        <v>262</v>
      </c>
      <c r="H35" s="197"/>
      <c r="I35" s="198"/>
      <c r="J35" s="200"/>
      <c r="K35" s="200"/>
      <c r="L35" s="236">
        <v>44518</v>
      </c>
      <c r="M35" s="234" t="s">
        <v>190</v>
      </c>
      <c r="N35" s="215"/>
      <c r="O35" s="234"/>
      <c r="P35" s="216"/>
      <c r="Q35" s="216"/>
      <c r="R35" s="234"/>
      <c r="S35" s="234"/>
    </row>
    <row r="36" spans="1:19" ht="27.35" x14ac:dyDescent="0.4">
      <c r="A36" s="88"/>
      <c r="B36" s="248"/>
      <c r="C36" s="249"/>
      <c r="D36" s="250"/>
      <c r="F36" s="85"/>
      <c r="G36" s="58" t="s">
        <v>263</v>
      </c>
      <c r="H36" s="197">
        <v>44508</v>
      </c>
      <c r="I36" s="198" t="s">
        <v>121</v>
      </c>
      <c r="J36" s="200" t="s">
        <v>264</v>
      </c>
      <c r="K36" s="200"/>
      <c r="L36" s="236">
        <v>44518</v>
      </c>
      <c r="M36" s="234" t="s">
        <v>190</v>
      </c>
      <c r="N36" s="215"/>
      <c r="O36" s="234"/>
      <c r="P36" s="216"/>
      <c r="Q36" s="216"/>
      <c r="R36" s="234"/>
      <c r="S36" s="234"/>
    </row>
    <row r="37" spans="1:19" ht="29" thickBot="1" x14ac:dyDescent="0.45">
      <c r="A37" s="88" t="s">
        <v>265</v>
      </c>
      <c r="B37" s="243" t="str">
        <f>Assessment_DataCollection!B37</f>
        <v>1.1.4 States shall ensure that all driver education providers meet applicable Federal and State laws and rules</v>
      </c>
      <c r="C37" s="3" t="str">
        <f>Assessment_DataCollection!C37</f>
        <v>Yes</v>
      </c>
      <c r="D37" s="3" t="str">
        <f>Assessment_DataCollection!D37</f>
        <v>Yes</v>
      </c>
      <c r="F37" s="8" t="s">
        <v>265</v>
      </c>
      <c r="G37" s="243" t="s">
        <v>266</v>
      </c>
      <c r="H37" s="194"/>
      <c r="I37" s="195"/>
      <c r="J37" s="196"/>
      <c r="K37" s="196"/>
      <c r="L37" s="218"/>
      <c r="M37" s="219"/>
      <c r="N37" s="219"/>
      <c r="O37" s="214"/>
      <c r="P37" s="214"/>
      <c r="Q37" s="214"/>
      <c r="R37" s="214"/>
      <c r="S37" s="214"/>
    </row>
    <row r="38" spans="1:19" ht="41" x14ac:dyDescent="0.4">
      <c r="A38" s="88"/>
      <c r="B38" s="253"/>
      <c r="C38" s="249"/>
      <c r="D38" s="250"/>
      <c r="F38" s="8"/>
      <c r="G38" s="58" t="s">
        <v>267</v>
      </c>
      <c r="H38" s="197">
        <v>44508</v>
      </c>
      <c r="I38" s="198" t="s">
        <v>121</v>
      </c>
      <c r="J38" s="200" t="s">
        <v>268</v>
      </c>
      <c r="K38" s="200" t="s">
        <v>269</v>
      </c>
      <c r="L38" s="236">
        <v>44518</v>
      </c>
      <c r="M38" s="234" t="s">
        <v>270</v>
      </c>
      <c r="N38" s="215" t="s">
        <v>271</v>
      </c>
      <c r="O38" s="234"/>
      <c r="P38" s="216"/>
      <c r="Q38" s="216" t="s">
        <v>272</v>
      </c>
      <c r="R38" s="234"/>
      <c r="S38" s="234"/>
    </row>
    <row r="39" spans="1:19" ht="41" x14ac:dyDescent="0.4">
      <c r="A39" s="88"/>
      <c r="B39" s="253"/>
      <c r="C39" s="249"/>
      <c r="D39" s="250"/>
      <c r="F39" s="8"/>
      <c r="G39" s="58" t="s">
        <v>267</v>
      </c>
      <c r="H39" s="197">
        <v>44508</v>
      </c>
      <c r="I39" s="198" t="s">
        <v>121</v>
      </c>
      <c r="J39" s="200" t="s">
        <v>268</v>
      </c>
      <c r="K39" s="200"/>
      <c r="L39" s="236"/>
      <c r="M39" s="234" t="s">
        <v>273</v>
      </c>
      <c r="N39" s="215"/>
      <c r="O39" s="234"/>
      <c r="P39" s="216"/>
      <c r="Q39" s="216"/>
      <c r="R39" s="234"/>
      <c r="S39" s="234"/>
    </row>
    <row r="40" spans="1:19" ht="41" x14ac:dyDescent="0.4">
      <c r="A40" s="88"/>
      <c r="B40" s="253"/>
      <c r="C40" s="249"/>
      <c r="D40" s="250"/>
      <c r="F40" s="8"/>
      <c r="G40" s="58" t="s">
        <v>274</v>
      </c>
      <c r="H40" s="197">
        <v>44508</v>
      </c>
      <c r="I40" s="198" t="s">
        <v>121</v>
      </c>
      <c r="J40" s="200" t="s">
        <v>275</v>
      </c>
      <c r="K40" s="319" t="s">
        <v>276</v>
      </c>
      <c r="L40" s="236">
        <v>44518</v>
      </c>
      <c r="M40" s="234" t="s">
        <v>190</v>
      </c>
      <c r="N40" s="215"/>
      <c r="O40" s="234"/>
      <c r="P40" s="216"/>
      <c r="Q40" s="216"/>
      <c r="R40" s="234"/>
      <c r="S40" s="234"/>
    </row>
    <row r="41" spans="1:19" ht="54.7" x14ac:dyDescent="0.4">
      <c r="A41" s="88"/>
      <c r="B41" s="248"/>
      <c r="C41" s="249"/>
      <c r="D41" s="250"/>
      <c r="F41" s="8"/>
      <c r="G41" s="58" t="s">
        <v>277</v>
      </c>
      <c r="H41" s="197">
        <v>44508</v>
      </c>
      <c r="I41" s="198" t="s">
        <v>121</v>
      </c>
      <c r="J41" s="200" t="s">
        <v>278</v>
      </c>
      <c r="K41" s="200"/>
      <c r="L41" s="236">
        <v>44518</v>
      </c>
      <c r="M41" s="234" t="s">
        <v>279</v>
      </c>
      <c r="N41" s="215" t="s">
        <v>280</v>
      </c>
      <c r="O41" s="234"/>
      <c r="P41" s="216"/>
      <c r="Q41" s="216"/>
      <c r="R41" s="234"/>
      <c r="S41" s="234"/>
    </row>
    <row r="42" spans="1:19" ht="14.7" thickBot="1" x14ac:dyDescent="0.45">
      <c r="A42" s="88">
        <v>1.2</v>
      </c>
      <c r="B42" s="243" t="s">
        <v>281</v>
      </c>
      <c r="C42" s="243"/>
      <c r="D42" s="243"/>
      <c r="F42" s="88">
        <v>1.2</v>
      </c>
      <c r="G42" s="244" t="s">
        <v>281</v>
      </c>
      <c r="H42" s="201"/>
      <c r="I42" s="202"/>
      <c r="J42" s="203"/>
      <c r="K42" s="203"/>
      <c r="L42" s="220"/>
      <c r="M42" s="221"/>
      <c r="N42" s="221"/>
      <c r="O42" s="222"/>
      <c r="P42" s="222"/>
      <c r="Q42" s="214"/>
      <c r="R42" s="214"/>
      <c r="S42" s="214"/>
    </row>
    <row r="43" spans="1:19" ht="14.7" thickBot="1" x14ac:dyDescent="0.45">
      <c r="A43" s="88" t="s">
        <v>282</v>
      </c>
      <c r="B43" s="243" t="str">
        <f>Assessment_DataCollection!B42</f>
        <v>1.2.1 States shall have an application and review process for providers</v>
      </c>
      <c r="C43" s="3" t="str">
        <f>Assessment_DataCollection!C42</f>
        <v>Yes</v>
      </c>
      <c r="D43" s="3" t="str">
        <f>Assessment_DataCollection!D42</f>
        <v>Yes</v>
      </c>
      <c r="F43" s="8" t="s">
        <v>282</v>
      </c>
      <c r="G43" s="244" t="s">
        <v>283</v>
      </c>
      <c r="H43" s="194"/>
      <c r="I43" s="195"/>
      <c r="J43" s="196"/>
      <c r="K43" s="196"/>
      <c r="L43" s="218"/>
      <c r="M43" s="219"/>
      <c r="N43" s="219"/>
      <c r="O43" s="214"/>
      <c r="P43" s="214"/>
      <c r="Q43" s="214"/>
      <c r="R43" s="214"/>
      <c r="S43" s="214"/>
    </row>
    <row r="44" spans="1:19" ht="55" thickBot="1" x14ac:dyDescent="0.45">
      <c r="A44" s="88" t="s">
        <v>284</v>
      </c>
      <c r="B44" s="254" t="str">
        <f>Assessment_DataCollection!B43</f>
        <v>1.2.1 a. The process shall ensure that only driver education programs that conform to applicable State and national standards are approved</v>
      </c>
      <c r="C44" s="255" t="str">
        <f>Assessment_DataCollection!C43</f>
        <v>Yes</v>
      </c>
      <c r="D44" s="250" t="str">
        <f>Assessment_DataCollection!D43</f>
        <v>Yes</v>
      </c>
      <c r="F44" s="8" t="s">
        <v>284</v>
      </c>
      <c r="G44" s="58" t="s">
        <v>285</v>
      </c>
      <c r="H44" s="197"/>
      <c r="I44" s="198"/>
      <c r="J44" s="200"/>
      <c r="K44" s="200"/>
      <c r="L44" s="236"/>
      <c r="M44" s="234"/>
      <c r="N44" s="215"/>
      <c r="O44" s="234"/>
      <c r="P44" s="216"/>
      <c r="Q44" s="216"/>
      <c r="R44" s="234"/>
      <c r="S44" s="234"/>
    </row>
    <row r="45" spans="1:19" ht="54.7" x14ac:dyDescent="0.4">
      <c r="A45" s="88"/>
      <c r="B45" s="254"/>
      <c r="C45" s="255"/>
      <c r="D45" s="250"/>
      <c r="F45" s="8"/>
      <c r="G45" s="58" t="s">
        <v>286</v>
      </c>
      <c r="H45" s="197">
        <v>44508</v>
      </c>
      <c r="I45" s="198" t="s">
        <v>121</v>
      </c>
      <c r="J45" s="200" t="s">
        <v>287</v>
      </c>
      <c r="K45" s="200" t="s">
        <v>269</v>
      </c>
      <c r="L45" s="236">
        <v>44518</v>
      </c>
      <c r="M45" s="234" t="s">
        <v>190</v>
      </c>
      <c r="N45" s="215"/>
      <c r="O45" s="234"/>
      <c r="P45" s="216"/>
      <c r="Q45" s="216"/>
      <c r="R45" s="234"/>
      <c r="S45" s="234"/>
    </row>
    <row r="46" spans="1:19" ht="257.25" customHeight="1" x14ac:dyDescent="0.4">
      <c r="A46" s="88"/>
      <c r="B46" s="254"/>
      <c r="C46" s="255"/>
      <c r="D46" s="250"/>
      <c r="F46" s="8"/>
      <c r="G46" s="58" t="s">
        <v>288</v>
      </c>
      <c r="H46" s="197">
        <v>44508</v>
      </c>
      <c r="I46" s="198" t="s">
        <v>121</v>
      </c>
      <c r="J46" s="200" t="s">
        <v>289</v>
      </c>
      <c r="K46" s="200" t="s">
        <v>269</v>
      </c>
      <c r="L46" s="236">
        <v>44518</v>
      </c>
      <c r="M46" s="234" t="s">
        <v>190</v>
      </c>
      <c r="N46" s="215"/>
      <c r="O46" s="234"/>
      <c r="P46" s="216"/>
      <c r="Q46" s="216"/>
      <c r="R46" s="234"/>
      <c r="S46" s="234"/>
    </row>
    <row r="47" spans="1:19" ht="78.75" customHeight="1" x14ac:dyDescent="0.4">
      <c r="A47" s="88" t="s">
        <v>290</v>
      </c>
      <c r="B47" s="254" t="str">
        <f>Assessment_DataCollection!B46</f>
        <v>1.2.1 b. The process shall ensure that driver education programs are culturally competent by reflecting multicultural education principles</v>
      </c>
      <c r="C47" s="255" t="str">
        <f>Assessment_DataCollection!C46</f>
        <v>No</v>
      </c>
      <c r="D47" s="250" t="str">
        <f>Assessment_DataCollection!D46</f>
        <v>No</v>
      </c>
      <c r="F47" s="8" t="s">
        <v>290</v>
      </c>
      <c r="G47" s="58" t="s">
        <v>291</v>
      </c>
      <c r="H47" s="197">
        <v>44508</v>
      </c>
      <c r="I47" s="198" t="s">
        <v>121</v>
      </c>
      <c r="J47" s="200" t="s">
        <v>292</v>
      </c>
      <c r="K47" s="200"/>
      <c r="L47" s="236">
        <v>44518</v>
      </c>
      <c r="M47" s="234" t="s">
        <v>190</v>
      </c>
      <c r="N47" s="215"/>
      <c r="O47" s="234"/>
      <c r="P47" s="216"/>
      <c r="Q47" s="216"/>
      <c r="R47" s="234" t="s">
        <v>207</v>
      </c>
      <c r="S47" s="234"/>
    </row>
    <row r="48" spans="1:19" ht="78" customHeight="1" x14ac:dyDescent="0.4">
      <c r="A48" s="88" t="s">
        <v>293</v>
      </c>
      <c r="B48" s="254" t="str">
        <f>Assessment_DataCollection!B47</f>
        <v>1.2.1 c. The process shall administer applications for certification and recertification of driver education instructors, including owner/operators of public and private providers</v>
      </c>
      <c r="C48" s="255" t="str">
        <f>Assessment_DataCollection!C47</f>
        <v>Yes</v>
      </c>
      <c r="D48" s="250" t="str">
        <f>Assessment_DataCollection!D47</f>
        <v>Yes</v>
      </c>
      <c r="F48" s="8" t="s">
        <v>293</v>
      </c>
      <c r="G48" s="58" t="s">
        <v>294</v>
      </c>
      <c r="H48" s="197">
        <v>44508</v>
      </c>
      <c r="I48" s="198" t="s">
        <v>121</v>
      </c>
      <c r="J48" s="200" t="s">
        <v>295</v>
      </c>
      <c r="K48" s="319" t="s">
        <v>296</v>
      </c>
      <c r="L48" s="236">
        <v>44520</v>
      </c>
      <c r="M48" s="234" t="s">
        <v>190</v>
      </c>
      <c r="N48" s="215"/>
      <c r="O48" s="234"/>
      <c r="P48" s="216"/>
      <c r="Q48" s="216"/>
      <c r="R48" s="234"/>
      <c r="S48" s="234"/>
    </row>
    <row r="49" spans="1:19" ht="105.75" customHeight="1" x14ac:dyDescent="0.4">
      <c r="A49" s="88"/>
      <c r="B49" s="255"/>
      <c r="C49" s="255"/>
      <c r="D49" s="255"/>
      <c r="F49" s="8"/>
      <c r="G49" s="58" t="s">
        <v>297</v>
      </c>
      <c r="H49" s="197">
        <v>44508</v>
      </c>
      <c r="I49" s="198" t="s">
        <v>121</v>
      </c>
      <c r="J49" s="200" t="s">
        <v>298</v>
      </c>
      <c r="K49" s="200"/>
      <c r="L49" s="236">
        <v>44520</v>
      </c>
      <c r="M49" s="234" t="s">
        <v>190</v>
      </c>
      <c r="N49" s="215"/>
      <c r="O49" s="234"/>
      <c r="P49" s="216"/>
      <c r="Q49" s="216"/>
      <c r="R49" s="234"/>
      <c r="S49" s="234"/>
    </row>
    <row r="50" spans="1:19" x14ac:dyDescent="0.4">
      <c r="A50" s="88"/>
      <c r="B50" s="255"/>
      <c r="C50" s="255"/>
      <c r="D50" s="255"/>
      <c r="F50" s="8"/>
      <c r="G50" s="58" t="s">
        <v>299</v>
      </c>
      <c r="H50" s="197">
        <v>44508</v>
      </c>
      <c r="I50" s="198" t="s">
        <v>121</v>
      </c>
      <c r="J50" s="200" t="s">
        <v>300</v>
      </c>
      <c r="K50" s="200"/>
      <c r="L50" s="236">
        <v>44520</v>
      </c>
      <c r="M50" s="234" t="s">
        <v>190</v>
      </c>
      <c r="N50" s="215"/>
      <c r="O50" s="234"/>
      <c r="P50" s="216"/>
      <c r="Q50" s="216"/>
      <c r="R50" s="234"/>
      <c r="S50" s="234"/>
    </row>
    <row r="51" spans="1:19" ht="28.7" x14ac:dyDescent="0.4">
      <c r="A51" s="88" t="s">
        <v>301</v>
      </c>
      <c r="B51" s="254" t="str">
        <f>Assessment_DataCollection!B50</f>
        <v>1.2.1 d. The process should list on the appropriate public state website all approved driver education providers</v>
      </c>
      <c r="C51" s="255" t="s">
        <v>302</v>
      </c>
      <c r="D51" s="250" t="s">
        <v>302</v>
      </c>
      <c r="F51" s="8" t="s">
        <v>301</v>
      </c>
      <c r="G51" s="58" t="s">
        <v>303</v>
      </c>
      <c r="H51" s="197">
        <v>44508</v>
      </c>
      <c r="I51" s="198" t="s">
        <v>121</v>
      </c>
      <c r="J51" s="200"/>
      <c r="K51" s="319" t="s">
        <v>296</v>
      </c>
      <c r="L51" s="236">
        <v>44520</v>
      </c>
      <c r="M51" s="234" t="s">
        <v>190</v>
      </c>
      <c r="N51" s="215"/>
      <c r="O51" s="234"/>
      <c r="P51" s="216"/>
      <c r="Q51" s="216"/>
      <c r="R51" s="234"/>
      <c r="S51" s="234"/>
    </row>
    <row r="52" spans="1:19" ht="14.7" thickBot="1" x14ac:dyDescent="0.45">
      <c r="A52" s="88" t="s">
        <v>304</v>
      </c>
      <c r="B52" s="243" t="str">
        <f>Assessment_DataCollection!B51</f>
        <v>1.2.2 States shall assess and ensure provider compliance</v>
      </c>
      <c r="C52" s="3" t="s">
        <v>302</v>
      </c>
      <c r="D52" s="3" t="s">
        <v>302</v>
      </c>
      <c r="F52" s="8" t="s">
        <v>304</v>
      </c>
      <c r="G52" s="243" t="s">
        <v>305</v>
      </c>
      <c r="H52" s="194"/>
      <c r="I52" s="195"/>
      <c r="J52" s="196"/>
      <c r="K52" s="196"/>
      <c r="L52" s="218"/>
      <c r="M52" s="219"/>
      <c r="N52" s="219"/>
      <c r="O52" s="214"/>
      <c r="P52" s="214"/>
      <c r="Q52" s="214"/>
      <c r="R52" s="214"/>
      <c r="S52" s="214"/>
    </row>
    <row r="53" spans="1:19" ht="60" customHeight="1" x14ac:dyDescent="0.4">
      <c r="A53" s="88" t="s">
        <v>306</v>
      </c>
      <c r="B53" s="254" t="str">
        <f>Assessment_DataCollection!B52</f>
        <v>1.2.2 a. The state shall establish and maintain a conflict resolution system for disputes between the State agency and driver education providers</v>
      </c>
      <c r="C53" s="255" t="s">
        <v>302</v>
      </c>
      <c r="D53" s="250" t="s">
        <v>302</v>
      </c>
      <c r="F53" s="8" t="s">
        <v>306</v>
      </c>
      <c r="G53" s="58" t="s">
        <v>307</v>
      </c>
      <c r="H53" s="197">
        <v>44508</v>
      </c>
      <c r="I53" s="198" t="s">
        <v>121</v>
      </c>
      <c r="J53" s="200" t="s">
        <v>308</v>
      </c>
      <c r="K53" s="200"/>
      <c r="L53" s="236">
        <v>44520</v>
      </c>
      <c r="M53" s="234" t="s">
        <v>190</v>
      </c>
      <c r="N53" s="215"/>
      <c r="O53" s="234"/>
      <c r="P53" s="216"/>
      <c r="Q53" s="216"/>
      <c r="R53" s="234" t="s">
        <v>207</v>
      </c>
      <c r="S53" s="234"/>
    </row>
    <row r="54" spans="1:19" ht="191.35" x14ac:dyDescent="0.4">
      <c r="A54" s="88"/>
      <c r="B54" s="254"/>
      <c r="C54" s="255"/>
      <c r="D54" s="250"/>
      <c r="F54" s="8"/>
      <c r="G54" s="58" t="s">
        <v>309</v>
      </c>
      <c r="H54" s="197">
        <v>44508</v>
      </c>
      <c r="I54" s="198" t="s">
        <v>121</v>
      </c>
      <c r="J54" s="200" t="s">
        <v>310</v>
      </c>
      <c r="K54" s="200"/>
      <c r="L54" s="236">
        <v>44520</v>
      </c>
      <c r="M54" s="234" t="s">
        <v>190</v>
      </c>
      <c r="N54" s="215"/>
      <c r="O54" s="234"/>
      <c r="P54" s="216"/>
      <c r="Q54" s="217"/>
      <c r="R54" s="234" t="s">
        <v>207</v>
      </c>
      <c r="S54" s="234"/>
    </row>
    <row r="55" spans="1:19" ht="95.7" x14ac:dyDescent="0.4">
      <c r="A55" s="88"/>
      <c r="B55" s="254"/>
      <c r="C55" s="255"/>
      <c r="D55" s="250"/>
      <c r="F55" s="8"/>
      <c r="G55" s="58" t="s">
        <v>311</v>
      </c>
      <c r="H55" s="197">
        <v>44508</v>
      </c>
      <c r="I55" s="198" t="s">
        <v>121</v>
      </c>
      <c r="J55" s="200" t="s">
        <v>312</v>
      </c>
      <c r="K55" s="200"/>
      <c r="L55" s="236">
        <v>44520</v>
      </c>
      <c r="M55" s="234" t="s">
        <v>313</v>
      </c>
      <c r="N55" s="215" t="s">
        <v>314</v>
      </c>
      <c r="O55" s="234"/>
      <c r="P55" s="216"/>
      <c r="Q55" s="216" t="s">
        <v>315</v>
      </c>
      <c r="R55" s="234"/>
      <c r="S55" s="234"/>
    </row>
    <row r="56" spans="1:19" ht="136.69999999999999" x14ac:dyDescent="0.4">
      <c r="A56" s="88"/>
      <c r="B56" s="254"/>
      <c r="C56" s="255"/>
      <c r="D56" s="250"/>
      <c r="F56" s="8"/>
      <c r="G56" s="58" t="s">
        <v>316</v>
      </c>
      <c r="H56" s="197">
        <v>44508</v>
      </c>
      <c r="I56" s="198" t="s">
        <v>121</v>
      </c>
      <c r="J56" s="200" t="s">
        <v>317</v>
      </c>
      <c r="K56" s="200"/>
      <c r="L56" s="236">
        <v>44520</v>
      </c>
      <c r="M56" s="234" t="s">
        <v>318</v>
      </c>
      <c r="N56" s="215" t="s">
        <v>319</v>
      </c>
      <c r="O56" s="234"/>
      <c r="P56" s="216"/>
      <c r="Q56" s="216" t="s">
        <v>320</v>
      </c>
      <c r="R56" s="234"/>
      <c r="S56" s="234"/>
    </row>
    <row r="57" spans="1:19" ht="27.35" x14ac:dyDescent="0.4">
      <c r="A57" s="88"/>
      <c r="B57" s="256"/>
      <c r="C57" s="255"/>
      <c r="D57" s="250"/>
      <c r="F57" s="8"/>
      <c r="G57" s="58" t="s">
        <v>321</v>
      </c>
      <c r="H57" s="197">
        <v>44508</v>
      </c>
      <c r="I57" s="198" t="s">
        <v>121</v>
      </c>
      <c r="J57" s="200">
        <v>8</v>
      </c>
      <c r="K57" s="200"/>
      <c r="L57" s="236">
        <v>44520</v>
      </c>
      <c r="M57" s="234" t="s">
        <v>190</v>
      </c>
      <c r="N57" s="215"/>
      <c r="O57" s="234"/>
      <c r="P57" s="216"/>
      <c r="Q57" s="217"/>
      <c r="R57" s="234"/>
      <c r="S57" s="234"/>
    </row>
    <row r="58" spans="1:19" ht="41" x14ac:dyDescent="0.4">
      <c r="A58" s="88"/>
      <c r="B58" s="254"/>
      <c r="C58" s="255"/>
      <c r="D58" s="250"/>
      <c r="F58" s="8"/>
      <c r="G58" s="58" t="s">
        <v>322</v>
      </c>
      <c r="H58" s="197">
        <v>44508</v>
      </c>
      <c r="I58" s="198" t="s">
        <v>121</v>
      </c>
      <c r="J58" s="200" t="s">
        <v>323</v>
      </c>
      <c r="K58" s="200"/>
      <c r="L58" s="236">
        <v>44520</v>
      </c>
      <c r="M58" s="234" t="s">
        <v>190</v>
      </c>
      <c r="N58" s="215"/>
      <c r="O58" s="234"/>
      <c r="P58" s="216"/>
      <c r="Q58" s="216"/>
      <c r="R58" s="234"/>
      <c r="S58" s="234"/>
    </row>
    <row r="59" spans="1:19" ht="96" customHeight="1" x14ac:dyDescent="0.4">
      <c r="A59" s="88" t="s">
        <v>324</v>
      </c>
      <c r="B59" s="254" t="str">
        <f>Assessment_DataCollection!B58</f>
        <v>1.2.2 b. The state shall provide remediation opportunities to driver education programs when sanctions are issued</v>
      </c>
      <c r="C59" s="255" t="str">
        <f>Assessment_DataCollection!C58</f>
        <v>Yes</v>
      </c>
      <c r="D59" s="250" t="str">
        <f>Assessment_DataCollection!D58</f>
        <v>Yes</v>
      </c>
      <c r="F59" s="8" t="s">
        <v>324</v>
      </c>
      <c r="G59" s="58" t="s">
        <v>325</v>
      </c>
      <c r="H59" s="197">
        <v>44508</v>
      </c>
      <c r="I59" s="198" t="s">
        <v>121</v>
      </c>
      <c r="J59" s="200" t="s">
        <v>326</v>
      </c>
      <c r="K59" s="200"/>
      <c r="L59" s="236">
        <v>44520</v>
      </c>
      <c r="M59" s="234" t="s">
        <v>327</v>
      </c>
      <c r="N59" s="215"/>
      <c r="O59" s="234"/>
      <c r="P59" s="216"/>
      <c r="Q59" s="216" t="s">
        <v>328</v>
      </c>
      <c r="R59" s="234"/>
      <c r="S59" s="234"/>
    </row>
    <row r="60" spans="1:19" ht="82" x14ac:dyDescent="0.4">
      <c r="A60" s="88"/>
      <c r="B60" s="255"/>
      <c r="C60" s="255"/>
      <c r="D60" s="255"/>
      <c r="F60" s="85"/>
      <c r="G60" s="90" t="s">
        <v>329</v>
      </c>
      <c r="H60" s="197">
        <v>44508</v>
      </c>
      <c r="I60" s="198" t="s">
        <v>121</v>
      </c>
      <c r="J60" s="200" t="s">
        <v>330</v>
      </c>
      <c r="K60" s="200"/>
      <c r="L60" s="236">
        <v>44520</v>
      </c>
      <c r="M60" s="234" t="s">
        <v>190</v>
      </c>
      <c r="N60" s="215"/>
      <c r="O60" s="234"/>
      <c r="P60" s="216"/>
      <c r="Q60" s="216"/>
      <c r="R60" s="234"/>
      <c r="S60" s="234"/>
    </row>
    <row r="61" spans="1:19" ht="41" x14ac:dyDescent="0.4">
      <c r="A61" s="88" t="s">
        <v>331</v>
      </c>
      <c r="B61" s="254" t="str">
        <f>Assessment_DataCollection!B60</f>
        <v>1.2.2 c. The state shall impose financial and/or administrative sanctions for non-compliance with the State requirements</v>
      </c>
      <c r="C61" s="255" t="str">
        <f>Assessment_DataCollection!C60</f>
        <v>Planned</v>
      </c>
      <c r="D61" s="250" t="str">
        <f>Assessment_DataCollection!D60</f>
        <v>Planned</v>
      </c>
      <c r="F61" s="8" t="s">
        <v>331</v>
      </c>
      <c r="G61" s="58" t="s">
        <v>332</v>
      </c>
      <c r="H61" s="197">
        <v>44508</v>
      </c>
      <c r="I61" s="198" t="s">
        <v>121</v>
      </c>
      <c r="J61" s="200" t="s">
        <v>333</v>
      </c>
      <c r="K61" s="200"/>
      <c r="L61" s="236">
        <v>44520</v>
      </c>
      <c r="M61" s="234" t="s">
        <v>190</v>
      </c>
      <c r="N61" s="215"/>
      <c r="O61" s="234"/>
      <c r="P61" s="216"/>
      <c r="Q61" s="217"/>
      <c r="R61" s="234"/>
      <c r="S61" s="234"/>
    </row>
    <row r="62" spans="1:19" ht="68.349999999999994" x14ac:dyDescent="0.4">
      <c r="A62" s="88" t="s">
        <v>334</v>
      </c>
      <c r="B62" s="254" t="str">
        <f>Assessment_DataCollection!B61</f>
        <v>1.2.2 d. The state shall deny or revoke approval of driver education programs that do not conform to applicable State and national standards</v>
      </c>
      <c r="C62" s="255" t="str">
        <f>Assessment_DataCollection!C61</f>
        <v>Yes</v>
      </c>
      <c r="D62" s="250" t="str">
        <f>Assessment_DataCollection!D61</f>
        <v>Yes</v>
      </c>
      <c r="F62" s="8" t="s">
        <v>334</v>
      </c>
      <c r="G62" s="58" t="s">
        <v>335</v>
      </c>
      <c r="H62" s="197">
        <v>44508</v>
      </c>
      <c r="I62" s="198" t="s">
        <v>121</v>
      </c>
      <c r="J62" s="200" t="s">
        <v>336</v>
      </c>
      <c r="K62" s="200" t="s">
        <v>337</v>
      </c>
      <c r="L62" s="236">
        <v>44520</v>
      </c>
      <c r="M62" s="234" t="s">
        <v>190</v>
      </c>
      <c r="N62" s="215"/>
      <c r="O62" s="234"/>
      <c r="P62" s="216"/>
      <c r="Q62" s="217"/>
      <c r="R62" s="234"/>
      <c r="S62" s="234"/>
    </row>
    <row r="63" spans="1:19" ht="54.7" x14ac:dyDescent="0.4">
      <c r="A63" s="88"/>
      <c r="B63" s="254"/>
      <c r="C63" s="255"/>
      <c r="D63" s="250"/>
      <c r="F63" s="85"/>
      <c r="G63" s="58" t="s">
        <v>338</v>
      </c>
      <c r="H63" s="197"/>
      <c r="I63" s="198"/>
      <c r="J63" s="200"/>
      <c r="K63" s="200"/>
      <c r="L63" s="236">
        <v>44520</v>
      </c>
      <c r="M63" s="234" t="s">
        <v>339</v>
      </c>
      <c r="N63" s="215" t="s">
        <v>340</v>
      </c>
      <c r="O63" s="234"/>
      <c r="P63" s="216"/>
      <c r="Q63" s="216" t="s">
        <v>341</v>
      </c>
      <c r="R63" s="234"/>
      <c r="S63" s="234"/>
    </row>
    <row r="64" spans="1:19" ht="28.7" x14ac:dyDescent="0.4">
      <c r="A64" s="88" t="s">
        <v>342</v>
      </c>
      <c r="B64" s="243" t="str">
        <f>Assessment_DataCollection!B63</f>
        <v>1.2.3 States shall have standardized monitoring, evaluation/auditing, and oversight procedures to ensure compliance with these and State standards</v>
      </c>
      <c r="C64" s="3" t="str">
        <f>Assessment_DataCollection!C63</f>
        <v>Yes</v>
      </c>
      <c r="D64" s="3" t="str">
        <f>Assessment_DataCollection!D63</f>
        <v>Yes</v>
      </c>
      <c r="F64" s="8" t="s">
        <v>342</v>
      </c>
      <c r="G64" s="243" t="s">
        <v>343</v>
      </c>
      <c r="H64" s="194"/>
      <c r="I64" s="195"/>
      <c r="J64" s="196"/>
      <c r="K64" s="196"/>
      <c r="L64" s="220"/>
      <c r="M64" s="220"/>
      <c r="N64" s="221"/>
      <c r="O64" s="223"/>
      <c r="P64" s="223"/>
      <c r="Q64" s="223"/>
      <c r="R64" s="223"/>
      <c r="S64" s="223"/>
    </row>
    <row r="65" spans="1:19" ht="68.349999999999994" x14ac:dyDescent="0.4">
      <c r="A65" s="88" t="s">
        <v>344</v>
      </c>
      <c r="B65" s="254" t="str">
        <f>Assessment_DataCollection!B64</f>
        <v>1.2.3 a. The procedures shall include a process for providers to undergo review, by the regulating State authority</v>
      </c>
      <c r="C65" s="255" t="str">
        <f>Assessment_DataCollection!C64</f>
        <v>Yes</v>
      </c>
      <c r="D65" s="250" t="str">
        <f>Assessment_DataCollection!D64</f>
        <v>Yes</v>
      </c>
      <c r="F65" s="8" t="s">
        <v>344</v>
      </c>
      <c r="G65" s="58" t="s">
        <v>345</v>
      </c>
      <c r="H65" s="197">
        <v>44508</v>
      </c>
      <c r="I65" s="198" t="s">
        <v>121</v>
      </c>
      <c r="J65" s="200" t="s">
        <v>346</v>
      </c>
      <c r="K65" s="319" t="s">
        <v>347</v>
      </c>
      <c r="L65" s="236">
        <v>44521</v>
      </c>
      <c r="M65" s="234" t="s">
        <v>190</v>
      </c>
      <c r="N65" s="215"/>
      <c r="O65" s="234"/>
      <c r="P65" s="216"/>
      <c r="Q65" s="216"/>
      <c r="R65" s="234"/>
      <c r="S65" s="234"/>
    </row>
    <row r="66" spans="1:19" ht="54.7" x14ac:dyDescent="0.4">
      <c r="A66" s="88" t="s">
        <v>348</v>
      </c>
      <c r="B66" s="254" t="str">
        <f>Assessment_DataCollection!B65</f>
        <v>1.2.3 b. The procedures shall include the right to inspect premises and training records maintained in connection with courses conducted under the program, to interview instructors and students, to inspect vehicles and to inspect classroom and/or behind-the-wheel instruction</v>
      </c>
      <c r="C66" s="255" t="str">
        <f>Assessment_DataCollection!C65</f>
        <v>Yes</v>
      </c>
      <c r="D66" s="250" t="str">
        <f>Assessment_DataCollection!D65</f>
        <v>Yes</v>
      </c>
      <c r="F66" s="8" t="s">
        <v>348</v>
      </c>
      <c r="G66" s="58" t="s">
        <v>349</v>
      </c>
      <c r="H66" s="197">
        <v>44508</v>
      </c>
      <c r="I66" s="198" t="s">
        <v>121</v>
      </c>
      <c r="J66" s="200" t="s">
        <v>350</v>
      </c>
      <c r="K66" s="200" t="s">
        <v>351</v>
      </c>
      <c r="L66" s="236">
        <v>44521</v>
      </c>
      <c r="M66" s="234" t="s">
        <v>190</v>
      </c>
      <c r="N66" s="215"/>
      <c r="O66" s="234"/>
      <c r="P66" s="216"/>
      <c r="Q66" s="217"/>
      <c r="R66" s="234"/>
      <c r="S66" s="234"/>
    </row>
    <row r="67" spans="1:19" ht="82" x14ac:dyDescent="0.4">
      <c r="A67" s="88"/>
      <c r="B67" s="254"/>
      <c r="C67" s="255"/>
      <c r="D67" s="250"/>
      <c r="F67" s="85"/>
      <c r="G67" s="58" t="s">
        <v>352</v>
      </c>
      <c r="H67" s="197">
        <v>44508</v>
      </c>
      <c r="I67" s="198" t="s">
        <v>121</v>
      </c>
      <c r="J67" s="200" t="s">
        <v>353</v>
      </c>
      <c r="K67" s="200"/>
      <c r="L67" s="236">
        <v>44521</v>
      </c>
      <c r="M67" s="234" t="s">
        <v>190</v>
      </c>
      <c r="N67" s="215"/>
      <c r="O67" s="234"/>
      <c r="P67" s="216"/>
      <c r="Q67" s="216"/>
      <c r="R67" s="234"/>
      <c r="S67" s="234"/>
    </row>
    <row r="68" spans="1:19" ht="150.35" x14ac:dyDescent="0.4">
      <c r="A68" s="88"/>
      <c r="B68" s="254"/>
      <c r="C68" s="255"/>
      <c r="D68" s="250"/>
      <c r="F68" s="85"/>
      <c r="G68" s="58" t="s">
        <v>354</v>
      </c>
      <c r="H68" s="197">
        <v>44508</v>
      </c>
      <c r="I68" s="198" t="s">
        <v>121</v>
      </c>
      <c r="J68" s="200" t="s">
        <v>355</v>
      </c>
      <c r="K68" s="200" t="s">
        <v>356</v>
      </c>
      <c r="L68" s="236">
        <v>44521</v>
      </c>
      <c r="M68" s="234" t="s">
        <v>357</v>
      </c>
      <c r="N68" s="215" t="s">
        <v>358</v>
      </c>
      <c r="O68" s="234"/>
      <c r="P68" s="216"/>
      <c r="Q68" s="216" t="s">
        <v>320</v>
      </c>
      <c r="R68" s="234"/>
      <c r="S68" s="234"/>
    </row>
    <row r="69" spans="1:19" ht="41" x14ac:dyDescent="0.4">
      <c r="A69" s="88"/>
      <c r="B69" s="254"/>
      <c r="C69" s="255"/>
      <c r="D69" s="250"/>
      <c r="F69" s="85"/>
      <c r="G69" s="58" t="s">
        <v>359</v>
      </c>
      <c r="H69" s="197">
        <v>44508</v>
      </c>
      <c r="I69" s="198" t="s">
        <v>360</v>
      </c>
      <c r="J69" s="200" t="s">
        <v>361</v>
      </c>
      <c r="K69" s="200"/>
      <c r="L69" s="236">
        <v>44521</v>
      </c>
      <c r="M69" s="234" t="s">
        <v>362</v>
      </c>
      <c r="N69" s="215" t="s">
        <v>363</v>
      </c>
      <c r="O69" s="234"/>
      <c r="P69" s="216"/>
      <c r="Q69" s="216" t="s">
        <v>364</v>
      </c>
      <c r="R69" s="234"/>
      <c r="S69" s="234"/>
    </row>
    <row r="70" spans="1:19" ht="41" x14ac:dyDescent="0.4">
      <c r="A70" s="88"/>
      <c r="B70" s="254"/>
      <c r="C70" s="255"/>
      <c r="D70" s="250"/>
      <c r="F70" s="85"/>
      <c r="G70" s="58" t="s">
        <v>365</v>
      </c>
      <c r="H70" s="197">
        <v>44508</v>
      </c>
      <c r="I70" s="198" t="s">
        <v>360</v>
      </c>
      <c r="J70" s="200" t="s">
        <v>366</v>
      </c>
      <c r="K70" s="200" t="s">
        <v>367</v>
      </c>
      <c r="L70" s="236">
        <v>44521</v>
      </c>
      <c r="M70" s="234" t="s">
        <v>190</v>
      </c>
      <c r="N70" s="215"/>
      <c r="O70" s="234"/>
      <c r="P70" s="216"/>
      <c r="Q70" s="216"/>
      <c r="R70" s="234"/>
      <c r="S70" s="234"/>
    </row>
    <row r="71" spans="1:19" ht="191.35" x14ac:dyDescent="0.4">
      <c r="A71" s="88" t="s">
        <v>368</v>
      </c>
      <c r="B71" s="254" t="str">
        <f>Assessment_DataCollection!B70</f>
        <v>1.2.3 c. The procedures shall include the verification that all providers continue to meet State requirements</v>
      </c>
      <c r="C71" s="255" t="str">
        <f>Assessment_DataCollection!C70</f>
        <v>Yes</v>
      </c>
      <c r="D71" s="250" t="str">
        <f>Assessment_DataCollection!D70</f>
        <v>Yes</v>
      </c>
      <c r="F71" s="8" t="s">
        <v>368</v>
      </c>
      <c r="G71" s="58" t="s">
        <v>369</v>
      </c>
      <c r="H71" s="197">
        <v>44508</v>
      </c>
      <c r="I71" s="198" t="s">
        <v>360</v>
      </c>
      <c r="J71" s="200" t="s">
        <v>370</v>
      </c>
      <c r="K71" s="200"/>
      <c r="L71" s="236">
        <v>44521</v>
      </c>
      <c r="M71" s="234" t="s">
        <v>371</v>
      </c>
      <c r="N71" s="215" t="s">
        <v>372</v>
      </c>
      <c r="O71" s="234"/>
      <c r="P71" s="216"/>
      <c r="Q71" s="216" t="s">
        <v>373</v>
      </c>
      <c r="R71" s="234"/>
      <c r="S71" s="234"/>
    </row>
    <row r="72" spans="1:19" ht="57.7" thickBot="1" x14ac:dyDescent="0.45">
      <c r="A72" s="88" t="s">
        <v>374</v>
      </c>
      <c r="B72" s="243"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C72" s="3" t="str">
        <f>Assessment_DataCollection!C71</f>
        <v>Yes</v>
      </c>
      <c r="D72" s="3" t="str">
        <f>Assessment_DataCollection!D71</f>
        <v>Yes</v>
      </c>
      <c r="F72" s="8" t="s">
        <v>374</v>
      </c>
      <c r="G72" s="243" t="s">
        <v>375</v>
      </c>
      <c r="H72" s="194"/>
      <c r="I72" s="195"/>
      <c r="J72" s="196"/>
      <c r="K72" s="196"/>
      <c r="L72" s="218"/>
      <c r="M72" s="219"/>
      <c r="N72" s="219"/>
      <c r="O72" s="214"/>
      <c r="P72" s="214"/>
      <c r="Q72" s="214"/>
      <c r="R72" s="214"/>
      <c r="S72" s="214"/>
    </row>
    <row r="73" spans="1:19" ht="123" x14ac:dyDescent="0.4">
      <c r="A73" s="88"/>
      <c r="B73" s="257"/>
      <c r="C73" s="255"/>
      <c r="D73" s="250"/>
      <c r="F73" s="8"/>
      <c r="G73" s="58" t="s">
        <v>376</v>
      </c>
      <c r="H73" s="197">
        <v>44508</v>
      </c>
      <c r="I73" s="198" t="s">
        <v>360</v>
      </c>
      <c r="J73" s="200" t="s">
        <v>377</v>
      </c>
      <c r="K73" s="200"/>
      <c r="L73" s="236">
        <v>44522</v>
      </c>
      <c r="M73" s="234" t="s">
        <v>378</v>
      </c>
      <c r="N73" s="224" t="s">
        <v>379</v>
      </c>
      <c r="O73" s="234"/>
      <c r="P73" s="225"/>
      <c r="Q73" s="225" t="s">
        <v>380</v>
      </c>
      <c r="R73" s="234"/>
      <c r="S73" s="234"/>
    </row>
    <row r="74" spans="1:19" ht="28.7" x14ac:dyDescent="0.4">
      <c r="A74" s="88" t="s">
        <v>381</v>
      </c>
      <c r="B74" s="243" t="str">
        <f>Assessment_DataCollection!B73</f>
        <v>1.2.5 States shall require driver education providers to maintain program and course records, as established by the State, at a minimum, consisting of</v>
      </c>
      <c r="C74" s="3"/>
      <c r="D74" s="3"/>
      <c r="F74" s="8" t="s">
        <v>381</v>
      </c>
      <c r="G74" s="243" t="s">
        <v>382</v>
      </c>
      <c r="H74" s="194"/>
      <c r="I74" s="195"/>
      <c r="J74" s="196"/>
      <c r="K74" s="196"/>
      <c r="L74" s="218"/>
      <c r="M74" s="219"/>
      <c r="N74" s="219"/>
      <c r="O74" s="214"/>
      <c r="P74" s="214"/>
      <c r="Q74" s="214"/>
      <c r="R74" s="214"/>
      <c r="S74" s="214"/>
    </row>
    <row r="75" spans="1:19" ht="54.7" x14ac:dyDescent="0.4">
      <c r="A75" s="88" t="s">
        <v>383</v>
      </c>
      <c r="B75" s="254" t="str">
        <f>Assessment_DataCollection!B74</f>
        <v>1.2.5 a. instructor information</v>
      </c>
      <c r="C75" s="255" t="str">
        <f>Assessment_DataCollection!C74</f>
        <v>Yes</v>
      </c>
      <c r="D75" s="250" t="str">
        <f>Assessment_DataCollection!D74</f>
        <v>Yes</v>
      </c>
      <c r="F75" s="8" t="s">
        <v>383</v>
      </c>
      <c r="G75" s="58" t="s">
        <v>384</v>
      </c>
      <c r="H75" s="197">
        <v>44508</v>
      </c>
      <c r="I75" s="198" t="s">
        <v>121</v>
      </c>
      <c r="J75" s="200" t="s">
        <v>385</v>
      </c>
      <c r="K75" s="200"/>
      <c r="L75" s="236">
        <v>44522</v>
      </c>
      <c r="M75" s="234" t="s">
        <v>386</v>
      </c>
      <c r="N75" s="215" t="s">
        <v>387</v>
      </c>
      <c r="O75" s="234"/>
      <c r="P75" s="216"/>
      <c r="Q75" s="337" t="s">
        <v>388</v>
      </c>
      <c r="R75" s="234"/>
      <c r="S75" s="234"/>
    </row>
    <row r="76" spans="1:19" ht="82" x14ac:dyDescent="0.4">
      <c r="A76" s="88" t="s">
        <v>389</v>
      </c>
      <c r="B76" s="254" t="str">
        <f>Assessment_DataCollection!B75</f>
        <v>1.2.5 b. insurance records</v>
      </c>
      <c r="C76" s="255" t="str">
        <f>Assessment_DataCollection!C75</f>
        <v>Yes</v>
      </c>
      <c r="D76" s="250" t="str">
        <f>Assessment_DataCollection!D75</f>
        <v>Yes</v>
      </c>
      <c r="F76" s="8" t="s">
        <v>389</v>
      </c>
      <c r="G76" s="58" t="s">
        <v>390</v>
      </c>
      <c r="H76" s="197">
        <v>44508</v>
      </c>
      <c r="I76" s="198" t="s">
        <v>121</v>
      </c>
      <c r="J76" s="200" t="s">
        <v>391</v>
      </c>
      <c r="K76" s="200"/>
      <c r="L76" s="236">
        <v>44522</v>
      </c>
      <c r="M76" s="234" t="s">
        <v>190</v>
      </c>
      <c r="N76" s="215"/>
      <c r="O76" s="234"/>
      <c r="P76" s="216"/>
      <c r="Q76" s="216"/>
      <c r="R76" s="234" t="s">
        <v>186</v>
      </c>
      <c r="S76" s="234"/>
    </row>
    <row r="77" spans="1:19" ht="27.35" x14ac:dyDescent="0.4">
      <c r="A77" s="88" t="s">
        <v>392</v>
      </c>
      <c r="B77" s="254" t="str">
        <f>Assessment_DataCollection!B76</f>
        <v>1.2.5 c. an individual record sheet for each student including the registration form, attendance, performance results</v>
      </c>
      <c r="C77" s="255" t="str">
        <f>Assessment_DataCollection!C76</f>
        <v>Yes</v>
      </c>
      <c r="D77" s="250" t="str">
        <f>Assessment_DataCollection!D76</f>
        <v>Yes</v>
      </c>
      <c r="F77" s="85"/>
      <c r="G77" s="58"/>
      <c r="H77" s="197"/>
      <c r="I77" s="198"/>
      <c r="J77" s="200"/>
      <c r="K77" s="200"/>
      <c r="L77" s="236"/>
      <c r="M77" s="234"/>
      <c r="N77" s="215"/>
      <c r="O77" s="234"/>
      <c r="P77" s="216"/>
      <c r="Q77" s="216"/>
      <c r="R77" s="234"/>
      <c r="S77" s="234"/>
    </row>
    <row r="78" spans="1:19" x14ac:dyDescent="0.4">
      <c r="A78" s="88" t="s">
        <v>393</v>
      </c>
      <c r="B78" s="254" t="str">
        <f>Assessment_DataCollection!B77</f>
        <v>1.2.5 d. course completion certificates</v>
      </c>
      <c r="C78" s="255" t="str">
        <f>Assessment_DataCollection!C77</f>
        <v>Yes</v>
      </c>
      <c r="D78" s="250" t="str">
        <f>Assessment_DataCollection!D77</f>
        <v>Yes</v>
      </c>
      <c r="F78" s="85"/>
      <c r="G78" s="58"/>
      <c r="H78" s="197"/>
      <c r="I78" s="198"/>
      <c r="J78" s="200"/>
      <c r="K78" s="200"/>
      <c r="L78" s="236"/>
      <c r="M78" s="234"/>
      <c r="N78" s="215"/>
      <c r="O78" s="234"/>
      <c r="P78" s="216"/>
      <c r="Q78" s="216"/>
      <c r="R78" s="234"/>
      <c r="S78" s="234"/>
    </row>
    <row r="79" spans="1:19" ht="43.35" thickBot="1" x14ac:dyDescent="0.45">
      <c r="A79" s="88" t="s">
        <v>394</v>
      </c>
      <c r="B79" s="243" t="str">
        <f>Assessment_DataCollection!B78</f>
        <v>1.2.6 States shall require providers to follow state and/or federal legal requirements for the transmission of personal and/or confidential information electronically or in hard copy format</v>
      </c>
      <c r="C79" s="3" t="str">
        <f>Assessment_DataCollection!C78</f>
        <v>Yes</v>
      </c>
      <c r="D79" s="3" t="str">
        <f>Assessment_DataCollection!D78</f>
        <v>Yes</v>
      </c>
      <c r="F79" s="8" t="s">
        <v>394</v>
      </c>
      <c r="G79" s="243" t="s">
        <v>395</v>
      </c>
      <c r="H79" s="194"/>
      <c r="I79" s="195"/>
      <c r="J79" s="196"/>
      <c r="K79" s="196"/>
      <c r="L79" s="218"/>
      <c r="M79" s="219"/>
      <c r="N79" s="219"/>
      <c r="O79" s="214"/>
      <c r="P79" s="214"/>
      <c r="Q79" s="214"/>
      <c r="R79" s="214"/>
      <c r="S79" s="214"/>
    </row>
    <row r="80" spans="1:19" ht="68.349999999999994" x14ac:dyDescent="0.4">
      <c r="A80" s="88"/>
      <c r="B80" s="257"/>
      <c r="C80" s="255"/>
      <c r="D80" s="250"/>
      <c r="F80" s="8"/>
      <c r="G80" s="58" t="s">
        <v>396</v>
      </c>
      <c r="H80" s="197">
        <v>44508</v>
      </c>
      <c r="I80" s="198" t="s">
        <v>121</v>
      </c>
      <c r="J80" s="200" t="s">
        <v>397</v>
      </c>
      <c r="K80" s="200"/>
      <c r="L80" s="236">
        <v>44522</v>
      </c>
      <c r="M80" s="234" t="s">
        <v>190</v>
      </c>
      <c r="N80" s="215"/>
      <c r="O80" s="234"/>
      <c r="P80" s="226"/>
      <c r="Q80" s="225"/>
      <c r="R80" s="234"/>
      <c r="S80" s="234"/>
    </row>
    <row r="81" spans="1:19" ht="43.35" thickBot="1" x14ac:dyDescent="0.45">
      <c r="A81" s="88" t="s">
        <v>398</v>
      </c>
      <c r="B81" s="243" t="str">
        <f>Assessment_DataCollection!B80</f>
        <v>1.2.7 States shall require that both successful and unsuccessful completion of the course and results of learners are recorded and kept in a secure file/location as required by the state regulating authority</v>
      </c>
      <c r="C81" s="3" t="str">
        <f>Assessment_DataCollection!C80</f>
        <v>Yes</v>
      </c>
      <c r="D81" s="3" t="str">
        <f>Assessment_DataCollection!D80</f>
        <v>Yes</v>
      </c>
      <c r="F81" s="8" t="s">
        <v>398</v>
      </c>
      <c r="G81" s="243" t="s">
        <v>399</v>
      </c>
      <c r="H81" s="194"/>
      <c r="I81" s="195"/>
      <c r="J81" s="196"/>
      <c r="K81" s="196"/>
      <c r="L81" s="218"/>
      <c r="M81" s="219"/>
      <c r="N81" s="219"/>
      <c r="O81" s="214"/>
      <c r="P81" s="214"/>
      <c r="Q81" s="214"/>
      <c r="R81" s="214"/>
      <c r="S81" s="214"/>
    </row>
    <row r="82" spans="1:19" ht="41" x14ac:dyDescent="0.4">
      <c r="A82" s="88"/>
      <c r="B82" s="257"/>
      <c r="C82" s="255"/>
      <c r="D82" s="250"/>
      <c r="F82" s="8"/>
      <c r="G82" s="58" t="s">
        <v>400</v>
      </c>
      <c r="H82" s="197">
        <v>44508</v>
      </c>
      <c r="I82" s="198" t="s">
        <v>121</v>
      </c>
      <c r="J82" s="200" t="s">
        <v>401</v>
      </c>
      <c r="K82" s="200"/>
      <c r="L82" s="236">
        <v>44522</v>
      </c>
      <c r="M82" s="234" t="s">
        <v>190</v>
      </c>
      <c r="N82" s="215"/>
      <c r="O82" s="234"/>
      <c r="P82" s="216"/>
      <c r="Q82" s="216"/>
      <c r="R82" s="234"/>
      <c r="S82" s="234"/>
    </row>
    <row r="83" spans="1:19" ht="27.35" x14ac:dyDescent="0.4">
      <c r="A83" s="88"/>
      <c r="B83" s="254"/>
      <c r="C83" s="255"/>
      <c r="D83" s="250"/>
      <c r="F83" s="8"/>
      <c r="G83" s="58" t="s">
        <v>402</v>
      </c>
      <c r="H83" s="197">
        <v>44508</v>
      </c>
      <c r="I83" s="198" t="s">
        <v>121</v>
      </c>
      <c r="J83" s="200" t="s">
        <v>403</v>
      </c>
      <c r="K83" s="200"/>
      <c r="L83" s="236">
        <v>44522</v>
      </c>
      <c r="M83" s="234" t="s">
        <v>190</v>
      </c>
      <c r="N83" s="215"/>
      <c r="O83" s="234"/>
      <c r="P83" s="216"/>
      <c r="Q83" s="216"/>
      <c r="R83" s="234"/>
      <c r="S83" s="234"/>
    </row>
    <row r="84" spans="1:19" ht="27.35" x14ac:dyDescent="0.4">
      <c r="A84" s="88"/>
      <c r="B84" s="254"/>
      <c r="C84" s="255"/>
      <c r="D84" s="250"/>
      <c r="F84" s="8"/>
      <c r="G84" s="58" t="s">
        <v>404</v>
      </c>
      <c r="H84" s="197">
        <v>44508</v>
      </c>
      <c r="I84" s="198" t="s">
        <v>121</v>
      </c>
      <c r="J84" s="200" t="s">
        <v>405</v>
      </c>
      <c r="K84" s="200"/>
      <c r="L84" s="236">
        <v>44522</v>
      </c>
      <c r="M84" s="234" t="s">
        <v>190</v>
      </c>
      <c r="N84" s="215"/>
      <c r="O84" s="234"/>
      <c r="P84" s="216"/>
      <c r="Q84" s="216"/>
      <c r="R84" s="234" t="s">
        <v>207</v>
      </c>
      <c r="S84" s="234"/>
    </row>
    <row r="85" spans="1:19" ht="43.35" thickBot="1" x14ac:dyDescent="0.45">
      <c r="A85" s="88" t="s">
        <v>406</v>
      </c>
      <c r="B85" s="243" t="str">
        <f>Assessment_DataCollection!B84</f>
        <v>1.2.8 States shall require providers to obtain parental/guardian authorization for minors to participate in the course; in order to verify that the learner has not secured driver education without parental consent</v>
      </c>
      <c r="C85" s="3" t="str">
        <f>Assessment_DataCollection!C84</f>
        <v>Yes</v>
      </c>
      <c r="D85" s="3" t="str">
        <f>Assessment_DataCollection!D84</f>
        <v>Yes</v>
      </c>
      <c r="F85" s="8" t="s">
        <v>406</v>
      </c>
      <c r="G85" s="243" t="s">
        <v>407</v>
      </c>
      <c r="H85" s="194"/>
      <c r="I85" s="195"/>
      <c r="J85" s="196"/>
      <c r="K85" s="196"/>
      <c r="L85" s="218"/>
      <c r="M85" s="219"/>
      <c r="N85" s="219"/>
      <c r="O85" s="214"/>
      <c r="P85" s="214"/>
      <c r="Q85" s="214"/>
      <c r="R85" s="214"/>
      <c r="S85" s="214"/>
    </row>
    <row r="86" spans="1:19" ht="82" x14ac:dyDescent="0.4">
      <c r="A86" s="88"/>
      <c r="B86" s="256"/>
      <c r="C86" s="255"/>
      <c r="D86" s="255"/>
      <c r="F86" s="8"/>
      <c r="G86" s="58" t="s">
        <v>408</v>
      </c>
      <c r="H86" s="204">
        <v>44508</v>
      </c>
      <c r="I86" s="205" t="s">
        <v>121</v>
      </c>
      <c r="J86" s="206" t="s">
        <v>409</v>
      </c>
      <c r="K86" s="200"/>
      <c r="L86" s="236">
        <v>44522</v>
      </c>
      <c r="M86" s="234" t="s">
        <v>190</v>
      </c>
      <c r="N86" s="215"/>
      <c r="O86" s="234"/>
      <c r="P86" s="226"/>
      <c r="Q86" s="225"/>
      <c r="R86" s="234"/>
      <c r="S86" s="234"/>
    </row>
    <row r="87" spans="1:19" ht="14.35" x14ac:dyDescent="0.4">
      <c r="A87" s="88">
        <v>1.3</v>
      </c>
      <c r="B87" s="245" t="s">
        <v>410</v>
      </c>
      <c r="C87" s="3"/>
      <c r="D87" s="3"/>
      <c r="F87" s="88">
        <v>1.3</v>
      </c>
      <c r="G87" s="243" t="s">
        <v>410</v>
      </c>
      <c r="H87" s="207"/>
      <c r="I87" s="208"/>
      <c r="J87" s="209"/>
      <c r="K87" s="203"/>
      <c r="L87" s="196"/>
      <c r="M87" s="196"/>
      <c r="N87" s="229"/>
      <c r="O87" s="230"/>
      <c r="P87" s="222"/>
      <c r="Q87" s="214"/>
      <c r="R87" s="214"/>
      <c r="S87" s="214"/>
    </row>
    <row r="88" spans="1:19" ht="57.7" thickBot="1" x14ac:dyDescent="0.45">
      <c r="A88" s="88" t="s">
        <v>411</v>
      </c>
      <c r="B88" s="243"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C88" s="3" t="str">
        <f>Assessment_DataCollection!C87</f>
        <v>Yes</v>
      </c>
      <c r="D88" s="3" t="str">
        <f>Assessment_DataCollection!D87</f>
        <v>Yes</v>
      </c>
      <c r="F88" s="8" t="s">
        <v>411</v>
      </c>
      <c r="G88" s="243" t="s">
        <v>412</v>
      </c>
      <c r="H88" s="194"/>
      <c r="I88" s="195"/>
      <c r="J88" s="196"/>
      <c r="K88" s="196"/>
      <c r="L88" s="218"/>
      <c r="M88" s="219"/>
      <c r="N88" s="219"/>
      <c r="O88" s="214"/>
      <c r="P88" s="214"/>
      <c r="Q88" s="214"/>
      <c r="R88" s="214"/>
      <c r="S88" s="214"/>
    </row>
    <row r="89" spans="1:19" ht="114.7" x14ac:dyDescent="0.4">
      <c r="A89" s="88"/>
      <c r="B89" s="254"/>
      <c r="C89" s="255"/>
      <c r="D89" s="250"/>
      <c r="F89" s="8"/>
      <c r="G89" s="58" t="s">
        <v>413</v>
      </c>
      <c r="H89" s="210">
        <v>44516</v>
      </c>
      <c r="I89" s="211" t="s">
        <v>121</v>
      </c>
      <c r="J89" s="212" t="s">
        <v>414</v>
      </c>
      <c r="K89" s="212" t="s">
        <v>415</v>
      </c>
      <c r="L89" s="236">
        <v>44522</v>
      </c>
      <c r="M89" s="234" t="s">
        <v>190</v>
      </c>
      <c r="N89" s="215"/>
      <c r="O89" s="234"/>
      <c r="P89" s="216"/>
      <c r="Q89" s="216"/>
      <c r="R89" s="234" t="s">
        <v>207</v>
      </c>
      <c r="S89" s="234"/>
    </row>
    <row r="90" spans="1:19" x14ac:dyDescent="0.4">
      <c r="A90" s="88"/>
      <c r="B90" s="254"/>
      <c r="C90" s="255"/>
      <c r="D90" s="250"/>
      <c r="F90" s="8"/>
      <c r="G90" s="58" t="s">
        <v>416</v>
      </c>
      <c r="H90" s="197"/>
      <c r="I90" s="198"/>
      <c r="J90" s="200"/>
      <c r="K90" s="200"/>
      <c r="L90" s="236">
        <v>44522</v>
      </c>
      <c r="M90" s="234" t="s">
        <v>190</v>
      </c>
      <c r="N90" s="215"/>
      <c r="O90" s="234"/>
      <c r="P90" s="216"/>
      <c r="Q90" s="216"/>
      <c r="R90" s="234"/>
      <c r="S90" s="234"/>
    </row>
    <row r="91" spans="1:19" x14ac:dyDescent="0.4">
      <c r="A91" s="88"/>
      <c r="B91" s="254"/>
      <c r="C91" s="255"/>
      <c r="D91" s="250"/>
      <c r="F91" s="8"/>
      <c r="G91" s="58" t="s">
        <v>417</v>
      </c>
      <c r="H91" s="197"/>
      <c r="I91" s="198"/>
      <c r="J91" s="200"/>
      <c r="K91" s="200"/>
      <c r="L91" s="236">
        <v>44522</v>
      </c>
      <c r="M91" s="234" t="s">
        <v>190</v>
      </c>
      <c r="N91" s="215"/>
      <c r="O91" s="234"/>
      <c r="P91" s="216"/>
      <c r="Q91" s="216"/>
      <c r="R91" s="234"/>
      <c r="S91" s="234"/>
    </row>
    <row r="92" spans="1:19" x14ac:dyDescent="0.4">
      <c r="A92" s="88"/>
      <c r="B92" s="254"/>
      <c r="C92" s="255"/>
      <c r="D92" s="250"/>
      <c r="F92" s="8"/>
      <c r="G92" s="58" t="s">
        <v>418</v>
      </c>
      <c r="H92" s="197"/>
      <c r="I92" s="198"/>
      <c r="J92" s="200"/>
      <c r="K92" s="200"/>
      <c r="L92" s="236">
        <v>44522</v>
      </c>
      <c r="M92" s="234" t="s">
        <v>190</v>
      </c>
      <c r="N92" s="215"/>
      <c r="O92" s="234"/>
      <c r="P92" s="216"/>
      <c r="Q92" s="216"/>
      <c r="R92" s="234"/>
      <c r="S92" s="234"/>
    </row>
    <row r="93" spans="1:19" ht="43.35" thickBot="1" x14ac:dyDescent="0.45">
      <c r="A93" s="88" t="s">
        <v>419</v>
      </c>
      <c r="B93" s="243" t="str">
        <f>Assessment_DataCollection!B92</f>
        <v>1.3.2 States shall ensure that student information submitted to the agency or used by the agency remains confidential, as required by applicable State and Federal regulations</v>
      </c>
      <c r="C93" s="3" t="str">
        <f>Assessment_DataCollection!C92</f>
        <v>Yes</v>
      </c>
      <c r="D93" s="72" t="str">
        <f>Assessment_DataCollection!D92</f>
        <v>Yes</v>
      </c>
      <c r="F93" s="8" t="s">
        <v>419</v>
      </c>
      <c r="G93" s="243" t="s">
        <v>420</v>
      </c>
      <c r="H93" s="194"/>
      <c r="I93" s="195"/>
      <c r="J93" s="196"/>
      <c r="K93" s="196"/>
      <c r="L93" s="218"/>
      <c r="M93" s="219"/>
      <c r="N93" s="219"/>
      <c r="O93" s="214"/>
      <c r="P93" s="214"/>
      <c r="Q93" s="214"/>
      <c r="R93" s="214"/>
      <c r="S93" s="214"/>
    </row>
    <row r="94" spans="1:19" ht="41" x14ac:dyDescent="0.4">
      <c r="A94" s="88"/>
      <c r="B94" s="254"/>
      <c r="C94" s="255"/>
      <c r="D94" s="255"/>
      <c r="F94" s="8"/>
      <c r="G94" s="58" t="s">
        <v>421</v>
      </c>
      <c r="H94" s="197">
        <v>44516</v>
      </c>
      <c r="I94" s="198" t="s">
        <v>121</v>
      </c>
      <c r="J94" s="200" t="s">
        <v>422</v>
      </c>
      <c r="K94" s="200"/>
      <c r="L94" s="236">
        <v>44522</v>
      </c>
      <c r="M94" s="234" t="s">
        <v>190</v>
      </c>
      <c r="N94" s="215"/>
      <c r="O94" s="234"/>
      <c r="P94" s="226"/>
      <c r="Q94" s="225"/>
      <c r="R94" s="234"/>
      <c r="S94" s="234"/>
    </row>
    <row r="95" spans="1:19" ht="27.35" x14ac:dyDescent="0.4">
      <c r="A95" s="88"/>
      <c r="B95" s="254"/>
      <c r="C95" s="255"/>
      <c r="D95" s="255"/>
      <c r="F95" s="8"/>
      <c r="G95" s="58" t="s">
        <v>423</v>
      </c>
      <c r="H95" s="197">
        <v>44516</v>
      </c>
      <c r="I95" s="198" t="s">
        <v>121</v>
      </c>
      <c r="J95" s="200" t="s">
        <v>424</v>
      </c>
      <c r="K95" s="200"/>
      <c r="L95" s="236">
        <v>44522</v>
      </c>
      <c r="M95" s="234" t="s">
        <v>190</v>
      </c>
      <c r="N95" s="215"/>
      <c r="O95" s="234"/>
      <c r="P95" s="226"/>
      <c r="Q95" s="225"/>
      <c r="R95" s="234"/>
      <c r="S95" s="234"/>
    </row>
    <row r="96" spans="1:19" ht="41" x14ac:dyDescent="0.4">
      <c r="A96" s="88"/>
      <c r="B96" s="254"/>
      <c r="C96" s="255"/>
      <c r="D96" s="255"/>
      <c r="F96" s="8"/>
      <c r="G96" s="58" t="s">
        <v>425</v>
      </c>
      <c r="H96" s="197"/>
      <c r="I96" s="198"/>
      <c r="J96" s="200"/>
      <c r="K96" s="200"/>
      <c r="L96" s="236">
        <v>44522</v>
      </c>
      <c r="M96" s="234" t="s">
        <v>426</v>
      </c>
      <c r="N96" s="215" t="s">
        <v>427</v>
      </c>
      <c r="O96" s="234"/>
      <c r="P96" s="226"/>
      <c r="Q96" s="225"/>
      <c r="R96" s="234"/>
      <c r="S96" s="234"/>
    </row>
    <row r="97" spans="1:19" ht="43.35" thickBot="1" x14ac:dyDescent="0.45">
      <c r="A97" s="88" t="s">
        <v>428</v>
      </c>
      <c r="B97" s="243" t="str">
        <f>Assessment_DataCollection!B96</f>
        <v>1.3.3 States shall develop a comprehensive evaluation program to measure progress toward the established goals and objectives of the driver education program and optimize the allocation of resources</v>
      </c>
      <c r="C97" s="5" t="str">
        <f>Assessment_DataCollection!C96</f>
        <v>Yes</v>
      </c>
      <c r="D97" s="71" t="str">
        <f>Assessment_DataCollection!D96</f>
        <v>Yes</v>
      </c>
      <c r="F97" s="8" t="s">
        <v>428</v>
      </c>
      <c r="G97" s="243" t="s">
        <v>429</v>
      </c>
      <c r="H97" s="194"/>
      <c r="I97" s="195"/>
      <c r="J97" s="196"/>
      <c r="K97" s="196"/>
      <c r="L97" s="218"/>
      <c r="M97" s="219"/>
      <c r="N97" s="219"/>
      <c r="O97" s="214"/>
      <c r="P97" s="214"/>
      <c r="Q97" s="214"/>
      <c r="R97" s="214"/>
      <c r="S97" s="214"/>
    </row>
    <row r="98" spans="1:19" ht="41" x14ac:dyDescent="0.4">
      <c r="A98" s="88"/>
      <c r="B98" s="254"/>
      <c r="C98" s="255"/>
      <c r="D98" s="250"/>
      <c r="F98" s="8"/>
      <c r="G98" s="58" t="s">
        <v>430</v>
      </c>
      <c r="H98" s="197" t="s">
        <v>213</v>
      </c>
      <c r="I98" s="198"/>
      <c r="J98" s="200"/>
      <c r="K98" s="200"/>
      <c r="L98" s="236">
        <v>44522</v>
      </c>
      <c r="M98" s="234" t="s">
        <v>190</v>
      </c>
      <c r="N98" s="215"/>
      <c r="O98" s="234"/>
      <c r="P98" s="216"/>
      <c r="Q98" s="216"/>
      <c r="R98" s="234" t="s">
        <v>207</v>
      </c>
      <c r="S98" s="234"/>
    </row>
    <row r="99" spans="1:19" x14ac:dyDescent="0.4">
      <c r="A99" s="88"/>
      <c r="B99" s="254"/>
      <c r="C99" s="255"/>
      <c r="D99" s="250"/>
      <c r="F99" s="85"/>
      <c r="G99" s="58" t="s">
        <v>431</v>
      </c>
      <c r="H99" s="197"/>
      <c r="I99" s="198"/>
      <c r="J99" s="200"/>
      <c r="K99" s="200"/>
      <c r="L99" s="236"/>
      <c r="M99" s="234"/>
      <c r="N99" s="215"/>
      <c r="O99" s="234"/>
      <c r="P99" s="216"/>
      <c r="Q99" s="216"/>
      <c r="R99" s="234"/>
      <c r="S99" s="234"/>
    </row>
    <row r="100" spans="1:19" ht="82" x14ac:dyDescent="0.4">
      <c r="A100" s="88"/>
      <c r="B100" s="254"/>
      <c r="C100" s="255"/>
      <c r="D100" s="250"/>
      <c r="F100" s="85"/>
      <c r="G100" s="58" t="s">
        <v>432</v>
      </c>
      <c r="H100" s="197">
        <v>44516</v>
      </c>
      <c r="I100" s="198" t="s">
        <v>121</v>
      </c>
      <c r="J100" s="200" t="s">
        <v>433</v>
      </c>
      <c r="K100" s="200"/>
      <c r="L100" s="236">
        <v>44522</v>
      </c>
      <c r="M100" s="234" t="s">
        <v>434</v>
      </c>
      <c r="N100" s="215" t="s">
        <v>435</v>
      </c>
      <c r="O100" s="234"/>
      <c r="P100" s="216"/>
      <c r="Q100" s="216"/>
      <c r="R100" s="234" t="s">
        <v>207</v>
      </c>
      <c r="S100" s="234"/>
    </row>
    <row r="101" spans="1:19" ht="41" x14ac:dyDescent="0.4">
      <c r="A101" s="88"/>
      <c r="B101" s="254"/>
      <c r="C101" s="255"/>
      <c r="D101" s="250"/>
      <c r="F101" s="85"/>
      <c r="G101" s="58" t="s">
        <v>436</v>
      </c>
      <c r="H101" s="197">
        <v>44516</v>
      </c>
      <c r="I101" s="198" t="s">
        <v>121</v>
      </c>
      <c r="J101" s="200" t="s">
        <v>437</v>
      </c>
      <c r="K101" s="200"/>
      <c r="L101" s="236">
        <v>44522</v>
      </c>
      <c r="M101" s="234" t="s">
        <v>438</v>
      </c>
      <c r="N101" s="215" t="s">
        <v>439</v>
      </c>
      <c r="O101" s="234"/>
      <c r="P101" s="216"/>
      <c r="Q101" s="216" t="s">
        <v>440</v>
      </c>
      <c r="R101" s="234"/>
      <c r="S101" s="234"/>
    </row>
    <row r="102" spans="1:19" ht="27.35" x14ac:dyDescent="0.4">
      <c r="A102" s="88"/>
      <c r="B102" s="254"/>
      <c r="C102" s="255"/>
      <c r="D102" s="250"/>
      <c r="F102" s="85"/>
      <c r="G102" s="58" t="s">
        <v>441</v>
      </c>
      <c r="H102" s="197">
        <v>44516</v>
      </c>
      <c r="I102" s="198" t="s">
        <v>121</v>
      </c>
      <c r="J102" s="200" t="s">
        <v>442</v>
      </c>
      <c r="K102" s="200"/>
      <c r="L102" s="236">
        <v>44522</v>
      </c>
      <c r="M102" s="234" t="s">
        <v>443</v>
      </c>
      <c r="N102" s="215"/>
      <c r="O102" s="234"/>
      <c r="P102" s="216"/>
      <c r="Q102" s="216"/>
      <c r="R102" s="234"/>
      <c r="S102" s="234"/>
    </row>
    <row r="103" spans="1:19" ht="41" x14ac:dyDescent="0.4">
      <c r="A103" s="88"/>
      <c r="B103" s="248"/>
      <c r="C103" s="255"/>
      <c r="D103" s="250"/>
      <c r="F103" s="85"/>
      <c r="G103" s="58" t="s">
        <v>444</v>
      </c>
      <c r="H103" s="197">
        <v>44516</v>
      </c>
      <c r="I103" s="198" t="s">
        <v>121</v>
      </c>
      <c r="J103" s="200" t="s">
        <v>445</v>
      </c>
      <c r="K103" s="200"/>
      <c r="L103" s="236">
        <v>44522</v>
      </c>
      <c r="M103" s="234" t="s">
        <v>190</v>
      </c>
      <c r="N103" s="215"/>
      <c r="O103" s="234"/>
      <c r="P103" s="216"/>
      <c r="Q103" s="216"/>
      <c r="R103" s="234" t="s">
        <v>207</v>
      </c>
      <c r="S103" s="234"/>
    </row>
    <row r="104" spans="1:19" x14ac:dyDescent="0.4">
      <c r="A104" s="88"/>
      <c r="B104" s="248"/>
      <c r="C104" s="255"/>
      <c r="D104" s="250"/>
      <c r="F104" s="85"/>
      <c r="G104" s="58" t="s">
        <v>446</v>
      </c>
      <c r="H104" s="197"/>
      <c r="I104" s="198"/>
      <c r="J104" s="200"/>
      <c r="K104" s="200"/>
      <c r="L104" s="236"/>
      <c r="M104" s="234"/>
      <c r="N104" s="215"/>
      <c r="O104" s="234"/>
      <c r="P104" s="216"/>
      <c r="Q104" s="216"/>
      <c r="R104" s="234"/>
      <c r="S104" s="234"/>
    </row>
    <row r="105" spans="1:19" ht="27.35" x14ac:dyDescent="0.4">
      <c r="A105" s="88"/>
      <c r="B105" s="248"/>
      <c r="C105" s="255"/>
      <c r="D105" s="250"/>
      <c r="F105" s="85"/>
      <c r="G105" s="58" t="s">
        <v>447</v>
      </c>
      <c r="H105" s="197"/>
      <c r="I105" s="198"/>
      <c r="J105" s="200"/>
      <c r="K105" s="200"/>
      <c r="L105" s="236"/>
      <c r="M105" s="234"/>
      <c r="N105" s="215"/>
      <c r="O105" s="234"/>
      <c r="P105" s="216"/>
      <c r="Q105" s="216"/>
      <c r="R105" s="234"/>
      <c r="S105" s="234"/>
    </row>
    <row r="106" spans="1:19" ht="29" thickBot="1" x14ac:dyDescent="0.45">
      <c r="A106" s="88" t="s">
        <v>448</v>
      </c>
      <c r="B106" s="243" t="str">
        <f>Assessment_DataCollection!B105</f>
        <v>1.3.4 States shall track data and utilize the data for the improvement of their driver education program</v>
      </c>
      <c r="C106" s="3" t="str">
        <f>Assessment_DataCollection!C105</f>
        <v>Planned</v>
      </c>
      <c r="D106" s="72" t="str">
        <f>Assessment_DataCollection!D105</f>
        <v>Planned</v>
      </c>
      <c r="F106" s="8" t="s">
        <v>448</v>
      </c>
      <c r="G106" s="243" t="s">
        <v>449</v>
      </c>
      <c r="H106" s="194"/>
      <c r="I106" s="195"/>
      <c r="J106" s="196"/>
      <c r="K106" s="196"/>
      <c r="L106" s="218"/>
      <c r="M106" s="219"/>
      <c r="N106" s="219"/>
      <c r="O106" s="214"/>
      <c r="P106" s="214"/>
      <c r="Q106" s="214"/>
      <c r="R106" s="214"/>
      <c r="S106" s="214"/>
    </row>
    <row r="107" spans="1:19" ht="68.349999999999994" x14ac:dyDescent="0.4">
      <c r="A107" s="88"/>
      <c r="B107" s="248"/>
      <c r="C107" s="255"/>
      <c r="D107" s="255"/>
      <c r="F107" s="8"/>
      <c r="G107" s="58" t="s">
        <v>450</v>
      </c>
      <c r="H107" s="197">
        <v>44516</v>
      </c>
      <c r="I107" s="198" t="s">
        <v>121</v>
      </c>
      <c r="J107" s="200" t="s">
        <v>451</v>
      </c>
      <c r="K107" s="200" t="s">
        <v>452</v>
      </c>
      <c r="L107" s="236">
        <v>44522</v>
      </c>
      <c r="M107" s="234" t="s">
        <v>453</v>
      </c>
      <c r="N107" s="215" t="s">
        <v>454</v>
      </c>
      <c r="O107" s="234"/>
      <c r="P107" s="216"/>
      <c r="Q107" s="216"/>
      <c r="R107" s="234" t="s">
        <v>207</v>
      </c>
      <c r="S107" s="234"/>
    </row>
    <row r="108" spans="1:19" x14ac:dyDescent="0.4">
      <c r="A108" s="88"/>
      <c r="B108" s="248"/>
      <c r="C108" s="255"/>
      <c r="D108" s="255"/>
      <c r="F108" s="8"/>
      <c r="G108" s="58" t="s">
        <v>455</v>
      </c>
      <c r="H108" s="197"/>
      <c r="I108" s="198"/>
      <c r="J108" s="200"/>
      <c r="K108" s="200"/>
      <c r="L108" s="236"/>
      <c r="M108" s="234"/>
      <c r="N108" s="215"/>
      <c r="O108" s="234"/>
      <c r="P108" s="216"/>
      <c r="Q108" s="216"/>
      <c r="R108" s="234"/>
      <c r="S108" s="234"/>
    </row>
    <row r="109" spans="1:19" x14ac:dyDescent="0.4">
      <c r="A109" s="88"/>
      <c r="B109" s="248"/>
      <c r="C109" s="255"/>
      <c r="D109" s="255"/>
      <c r="F109" s="8"/>
      <c r="G109" s="58" t="s">
        <v>456</v>
      </c>
      <c r="H109" s="197"/>
      <c r="I109" s="198"/>
      <c r="J109" s="200"/>
      <c r="K109" s="200"/>
      <c r="L109" s="236"/>
      <c r="M109" s="234"/>
      <c r="N109" s="215"/>
      <c r="O109" s="234"/>
      <c r="P109" s="216"/>
      <c r="Q109" s="216"/>
      <c r="R109" s="234"/>
      <c r="S109" s="234"/>
    </row>
    <row r="110" spans="1:19" x14ac:dyDescent="0.4">
      <c r="A110" s="88"/>
      <c r="B110" s="248"/>
      <c r="C110" s="255"/>
      <c r="D110" s="255"/>
      <c r="F110" s="8"/>
      <c r="G110" s="58" t="s">
        <v>457</v>
      </c>
      <c r="H110" s="197"/>
      <c r="I110" s="198"/>
      <c r="J110" s="200"/>
      <c r="K110" s="200"/>
      <c r="L110" s="236"/>
      <c r="M110" s="234"/>
      <c r="N110" s="215"/>
      <c r="O110" s="234"/>
      <c r="P110" s="216"/>
      <c r="Q110" s="216"/>
      <c r="R110" s="234"/>
      <c r="S110" s="234"/>
    </row>
    <row r="111" spans="1:19" ht="43.35" thickBot="1" x14ac:dyDescent="0.45">
      <c r="A111" s="88" t="s">
        <v>458</v>
      </c>
      <c r="B111" s="243" t="str">
        <f>Assessment_DataCollection!B110</f>
        <v>1.3.5 States shall require the responsible agency for driver education to maintain data elements (e.g. driver license number) on students that can be linked to driver record data</v>
      </c>
      <c r="C111" s="3" t="str">
        <f>Assessment_DataCollection!C110</f>
        <v>Yes</v>
      </c>
      <c r="D111" s="3" t="str">
        <f>Assessment_DataCollection!D110</f>
        <v>Yes</v>
      </c>
      <c r="F111" s="8" t="s">
        <v>458</v>
      </c>
      <c r="G111" s="243" t="s">
        <v>459</v>
      </c>
      <c r="H111" s="194"/>
      <c r="I111" s="195"/>
      <c r="J111" s="196"/>
      <c r="K111" s="196"/>
      <c r="L111" s="218"/>
      <c r="M111" s="219"/>
      <c r="N111" s="219"/>
      <c r="O111" s="214"/>
      <c r="P111" s="214"/>
      <c r="Q111" s="214"/>
      <c r="R111" s="214"/>
      <c r="S111" s="214"/>
    </row>
    <row r="112" spans="1:19" ht="41" x14ac:dyDescent="0.4">
      <c r="A112" s="88"/>
      <c r="B112" s="253"/>
      <c r="C112" s="255"/>
      <c r="D112" s="255"/>
      <c r="F112" s="8"/>
      <c r="G112" s="58" t="s">
        <v>460</v>
      </c>
      <c r="H112" s="197">
        <v>44516</v>
      </c>
      <c r="I112" s="198" t="s">
        <v>121</v>
      </c>
      <c r="J112" s="200" t="s">
        <v>461</v>
      </c>
      <c r="K112" s="200"/>
      <c r="L112" s="236">
        <v>44522</v>
      </c>
      <c r="M112" s="234" t="s">
        <v>190</v>
      </c>
      <c r="N112" s="215"/>
      <c r="O112" s="234"/>
      <c r="P112" s="216"/>
      <c r="Q112" s="216"/>
      <c r="R112" s="234" t="s">
        <v>207</v>
      </c>
      <c r="S112" s="234"/>
    </row>
    <row r="113" spans="1:19" ht="54.7" x14ac:dyDescent="0.4">
      <c r="A113" s="88"/>
      <c r="B113" s="248"/>
      <c r="C113" s="255"/>
      <c r="D113" s="255"/>
      <c r="F113" s="8"/>
      <c r="G113" s="58" t="s">
        <v>462</v>
      </c>
      <c r="H113" s="197"/>
      <c r="I113" s="198"/>
      <c r="J113" s="200"/>
      <c r="K113" s="200"/>
      <c r="L113" s="236">
        <v>44522</v>
      </c>
      <c r="M113" s="234" t="s">
        <v>463</v>
      </c>
      <c r="N113" s="215" t="s">
        <v>464</v>
      </c>
      <c r="O113" s="234"/>
      <c r="P113" s="216"/>
      <c r="Q113" s="216"/>
      <c r="R113" s="234"/>
      <c r="S113" s="234"/>
    </row>
    <row r="114" spans="1:19" ht="54.7" x14ac:dyDescent="0.4">
      <c r="A114" s="88"/>
      <c r="B114" s="248"/>
      <c r="C114" s="255"/>
      <c r="D114" s="255"/>
      <c r="F114" s="8"/>
      <c r="G114" s="58" t="s">
        <v>465</v>
      </c>
      <c r="H114" s="197">
        <v>44516</v>
      </c>
      <c r="I114" s="198" t="s">
        <v>466</v>
      </c>
      <c r="J114" s="200" t="s">
        <v>467</v>
      </c>
      <c r="K114" s="200"/>
      <c r="L114" s="236">
        <v>44522</v>
      </c>
      <c r="M114" s="234" t="s">
        <v>190</v>
      </c>
      <c r="N114" s="215"/>
      <c r="O114" s="234"/>
      <c r="P114" s="216"/>
      <c r="Q114" s="216"/>
      <c r="R114" s="234"/>
      <c r="S114" s="234"/>
    </row>
    <row r="115" spans="1:19" ht="27.35" x14ac:dyDescent="0.4">
      <c r="A115" s="88"/>
      <c r="B115" s="248"/>
      <c r="C115" s="255"/>
      <c r="D115" s="255"/>
      <c r="F115" s="8"/>
      <c r="G115" s="58" t="s">
        <v>468</v>
      </c>
      <c r="H115" s="204">
        <v>44516</v>
      </c>
      <c r="I115" s="205" t="s">
        <v>121</v>
      </c>
      <c r="J115" s="206" t="s">
        <v>469</v>
      </c>
      <c r="K115" s="200"/>
      <c r="L115" s="236">
        <v>44522</v>
      </c>
      <c r="M115" s="234" t="s">
        <v>190</v>
      </c>
      <c r="N115" s="215"/>
      <c r="O115" s="234"/>
      <c r="P115" s="216"/>
      <c r="Q115" s="216"/>
      <c r="R115" s="234"/>
      <c r="S115" s="234"/>
    </row>
    <row r="116" spans="1:19" ht="14.7" thickBot="1" x14ac:dyDescent="0.45">
      <c r="A116" s="88">
        <v>1.4</v>
      </c>
      <c r="B116" s="243" t="s">
        <v>470</v>
      </c>
      <c r="C116" s="243"/>
      <c r="D116" s="243"/>
      <c r="F116" s="88">
        <v>1.4</v>
      </c>
      <c r="G116" s="243" t="s">
        <v>470</v>
      </c>
      <c r="H116" s="196"/>
      <c r="I116" s="196"/>
      <c r="J116" s="196"/>
      <c r="K116" s="203"/>
      <c r="L116" s="227"/>
      <c r="M116" s="228"/>
      <c r="N116" s="229"/>
      <c r="O116" s="230"/>
      <c r="P116" s="222"/>
      <c r="Q116" s="214"/>
      <c r="R116" s="214"/>
      <c r="S116" s="214"/>
    </row>
    <row r="117" spans="1:19" ht="72" thickBot="1" x14ac:dyDescent="0.45">
      <c r="A117" s="88" t="s">
        <v>471</v>
      </c>
      <c r="B117" s="243"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7" s="243"/>
      <c r="D117" s="243"/>
      <c r="F117" s="8" t="s">
        <v>471</v>
      </c>
      <c r="G117" s="243" t="s">
        <v>472</v>
      </c>
      <c r="H117" s="196"/>
      <c r="I117" s="196"/>
      <c r="J117" s="196"/>
      <c r="K117" s="196"/>
      <c r="L117" s="218"/>
      <c r="M117" s="219"/>
      <c r="N117" s="219"/>
      <c r="O117" s="214"/>
      <c r="P117" s="214"/>
      <c r="Q117" s="214"/>
      <c r="R117" s="214"/>
      <c r="S117" s="214"/>
    </row>
    <row r="118" spans="1:19" ht="41" x14ac:dyDescent="0.4">
      <c r="A118" s="88"/>
      <c r="B118" s="254"/>
      <c r="C118" s="255"/>
      <c r="D118" s="250"/>
      <c r="F118" s="8"/>
      <c r="G118" s="58" t="s">
        <v>473</v>
      </c>
      <c r="H118" s="197"/>
      <c r="I118" s="198"/>
      <c r="J118" s="200"/>
      <c r="K118" s="200"/>
      <c r="L118" s="236"/>
      <c r="M118" s="234"/>
      <c r="N118" s="215"/>
      <c r="O118" s="234"/>
      <c r="P118" s="216"/>
      <c r="Q118" s="216"/>
      <c r="R118" s="234"/>
      <c r="S118" s="234"/>
    </row>
    <row r="119" spans="1:19" ht="68.349999999999994" x14ac:dyDescent="0.4">
      <c r="A119" s="88"/>
      <c r="B119" s="254"/>
      <c r="C119" s="255"/>
      <c r="D119" s="250"/>
      <c r="F119" s="8"/>
      <c r="G119" s="58" t="s">
        <v>474</v>
      </c>
      <c r="H119" s="197">
        <v>44516</v>
      </c>
      <c r="I119" s="198" t="s">
        <v>360</v>
      </c>
      <c r="J119" s="200" t="s">
        <v>475</v>
      </c>
      <c r="K119" s="200"/>
      <c r="L119" s="236">
        <v>44522</v>
      </c>
      <c r="M119" s="234" t="s">
        <v>190</v>
      </c>
      <c r="N119" s="215"/>
      <c r="O119" s="234"/>
      <c r="P119" s="216"/>
      <c r="Q119" s="216"/>
      <c r="R119" s="234"/>
      <c r="S119" s="234"/>
    </row>
    <row r="120" spans="1:19" ht="82" x14ac:dyDescent="0.4">
      <c r="A120" s="88"/>
      <c r="B120" s="254"/>
      <c r="C120" s="255"/>
      <c r="D120" s="250"/>
      <c r="F120" s="8"/>
      <c r="G120" s="112" t="s">
        <v>476</v>
      </c>
      <c r="H120" s="197">
        <v>44516</v>
      </c>
      <c r="I120" s="198" t="s">
        <v>121</v>
      </c>
      <c r="J120" s="200" t="s">
        <v>477</v>
      </c>
      <c r="K120" s="200"/>
      <c r="L120" s="236">
        <v>44522</v>
      </c>
      <c r="M120" s="234" t="s">
        <v>478</v>
      </c>
      <c r="N120" s="215" t="s">
        <v>479</v>
      </c>
      <c r="O120" s="234"/>
      <c r="P120" s="216"/>
      <c r="Q120" s="216"/>
      <c r="R120" s="234"/>
      <c r="S120" s="234"/>
    </row>
    <row r="121" spans="1:19" ht="109.35" x14ac:dyDescent="0.4">
      <c r="A121" s="88"/>
      <c r="B121" s="254"/>
      <c r="C121" s="255"/>
      <c r="D121" s="250"/>
      <c r="F121" s="8"/>
      <c r="G121" s="58" t="s">
        <v>480</v>
      </c>
      <c r="H121" s="197">
        <v>44516</v>
      </c>
      <c r="I121" s="198" t="s">
        <v>121</v>
      </c>
      <c r="J121" s="200" t="s">
        <v>481</v>
      </c>
      <c r="K121" s="200"/>
      <c r="L121" s="236">
        <v>44522</v>
      </c>
      <c r="M121" s="234" t="s">
        <v>190</v>
      </c>
      <c r="N121" s="215"/>
      <c r="O121" s="234"/>
      <c r="P121" s="216"/>
      <c r="Q121" s="216"/>
      <c r="R121" s="234" t="s">
        <v>207</v>
      </c>
      <c r="S121" s="234"/>
    </row>
    <row r="122" spans="1:19" ht="54.7" x14ac:dyDescent="0.4">
      <c r="A122" s="88"/>
      <c r="B122" s="254"/>
      <c r="C122" s="255"/>
      <c r="D122" s="250"/>
      <c r="F122" s="8"/>
      <c r="G122" s="58" t="s">
        <v>482</v>
      </c>
      <c r="H122" s="197">
        <v>44516</v>
      </c>
      <c r="I122" s="198" t="s">
        <v>121</v>
      </c>
      <c r="J122" s="200" t="s">
        <v>483</v>
      </c>
      <c r="K122" s="200"/>
      <c r="L122" s="236">
        <v>44522</v>
      </c>
      <c r="M122" s="234" t="s">
        <v>484</v>
      </c>
      <c r="N122" s="215" t="s">
        <v>485</v>
      </c>
      <c r="O122" s="234"/>
      <c r="P122" s="216"/>
      <c r="Q122" s="216"/>
      <c r="R122" s="234" t="s">
        <v>207</v>
      </c>
      <c r="S122" s="234"/>
    </row>
    <row r="123" spans="1:19" x14ac:dyDescent="0.4">
      <c r="A123" s="88"/>
      <c r="B123" s="254"/>
      <c r="C123" s="255"/>
      <c r="D123" s="250"/>
      <c r="F123" s="8"/>
      <c r="G123" s="90" t="s">
        <v>486</v>
      </c>
      <c r="H123" s="197"/>
      <c r="I123" s="198"/>
      <c r="J123" s="200"/>
      <c r="K123" s="200"/>
      <c r="L123" s="236"/>
      <c r="M123" s="234"/>
      <c r="N123" s="215"/>
      <c r="O123" s="234"/>
      <c r="P123" s="216"/>
      <c r="Q123" s="216"/>
      <c r="R123" s="234"/>
      <c r="S123" s="234"/>
    </row>
    <row r="124" spans="1:19" x14ac:dyDescent="0.4">
      <c r="A124" s="88"/>
      <c r="B124" s="254"/>
      <c r="C124" s="255"/>
      <c r="D124" s="250"/>
      <c r="F124" s="8"/>
      <c r="G124" s="90" t="s">
        <v>487</v>
      </c>
      <c r="H124" s="197"/>
      <c r="I124" s="198"/>
      <c r="J124" s="200"/>
      <c r="K124" s="200"/>
      <c r="L124" s="236"/>
      <c r="M124" s="234"/>
      <c r="N124" s="215"/>
      <c r="O124" s="234"/>
      <c r="P124" s="216"/>
      <c r="Q124" s="216"/>
      <c r="R124" s="234"/>
      <c r="S124" s="234"/>
    </row>
    <row r="125" spans="1:19" ht="41" x14ac:dyDescent="0.4">
      <c r="A125" s="88" t="s">
        <v>488</v>
      </c>
      <c r="B125" s="254" t="str">
        <f>Assessment_DataCollection!B124</f>
        <v>1.4.1 a. Informs the public and parents/guardians about State GDL laws including, but not limited to: the role of supervised driving, underage drinking, and zero tolerance laws</v>
      </c>
      <c r="C125" s="255" t="str">
        <f>Assessment_DataCollection!C124</f>
        <v>Yes</v>
      </c>
      <c r="D125" s="255" t="str">
        <f>Assessment_DataCollection!D124</f>
        <v>Yes</v>
      </c>
      <c r="F125" s="85"/>
      <c r="G125" s="58"/>
      <c r="H125" s="197"/>
      <c r="I125" s="198"/>
      <c r="J125" s="200"/>
      <c r="K125" s="200"/>
      <c r="L125" s="236"/>
      <c r="M125" s="234"/>
      <c r="N125" s="215"/>
      <c r="O125" s="234"/>
      <c r="P125" s="216"/>
      <c r="Q125" s="216"/>
      <c r="R125" s="234"/>
      <c r="S125" s="234"/>
    </row>
    <row r="126" spans="1:19" x14ac:dyDescent="0.4">
      <c r="A126" s="88" t="s">
        <v>489</v>
      </c>
      <c r="B126" s="254" t="str">
        <f>Assessment_DataCollection!B125</f>
        <v>1.4.1 b. Identifies the at-risk target population</v>
      </c>
      <c r="C126" s="255" t="str">
        <f>Assessment_DataCollection!C125</f>
        <v>Yes</v>
      </c>
      <c r="D126" s="250" t="str">
        <f>Assessment_DataCollection!D125</f>
        <v>Yes</v>
      </c>
      <c r="F126" s="85"/>
      <c r="G126" s="58"/>
      <c r="H126" s="197"/>
      <c r="I126" s="198"/>
      <c r="J126" s="200"/>
      <c r="K126" s="200"/>
      <c r="L126" s="236"/>
      <c r="M126" s="234"/>
      <c r="N126" s="215"/>
      <c r="O126" s="234"/>
      <c r="P126" s="216"/>
      <c r="Q126" s="216"/>
      <c r="R126" s="234"/>
      <c r="S126" s="234"/>
    </row>
    <row r="127" spans="1:19" ht="27.35" x14ac:dyDescent="0.4">
      <c r="A127" s="88" t="s">
        <v>490</v>
      </c>
      <c r="B127" s="254" t="str">
        <f>Assessment_DataCollection!B126</f>
        <v>1.4.1 c. Provides materials that are culturally competent and reflect multicultural education principles</v>
      </c>
      <c r="C127" s="255" t="str">
        <f>Assessment_DataCollection!C126</f>
        <v>No</v>
      </c>
      <c r="D127" s="250" t="str">
        <f>Assessment_DataCollection!D126</f>
        <v>No</v>
      </c>
      <c r="F127" s="85"/>
      <c r="G127" s="58"/>
      <c r="H127" s="197"/>
      <c r="I127" s="198"/>
      <c r="J127" s="200"/>
      <c r="K127" s="200"/>
      <c r="L127" s="236"/>
      <c r="M127" s="234"/>
      <c r="N127" s="215"/>
      <c r="O127" s="234"/>
      <c r="P127" s="216"/>
      <c r="Q127" s="216"/>
      <c r="R127" s="234"/>
      <c r="S127" s="234"/>
    </row>
    <row r="128" spans="1:19" x14ac:dyDescent="0.4">
      <c r="A128" s="88" t="s">
        <v>491</v>
      </c>
      <c r="B128" s="254" t="str">
        <f>Assessment_DataCollection!B127</f>
        <v>1.4.1 d. Informs the public on the role of parental monitoring/involvement</v>
      </c>
      <c r="C128" s="255" t="str">
        <f>Assessment_DataCollection!C127</f>
        <v>Yes</v>
      </c>
      <c r="D128" s="255" t="str">
        <f>Assessment_DataCollection!D127</f>
        <v>Yes</v>
      </c>
      <c r="F128" s="85"/>
      <c r="G128" s="58"/>
      <c r="H128" s="197"/>
      <c r="I128" s="198"/>
      <c r="J128" s="200"/>
      <c r="K128" s="200"/>
      <c r="L128" s="236"/>
      <c r="M128" s="234"/>
      <c r="N128" s="215"/>
      <c r="O128" s="234"/>
      <c r="P128" s="216"/>
      <c r="Q128" s="216"/>
      <c r="R128" s="234"/>
      <c r="S128" s="234"/>
    </row>
    <row r="129" spans="1:19" ht="27.35" x14ac:dyDescent="0.4">
      <c r="A129" s="89" t="s">
        <v>492</v>
      </c>
      <c r="B129" s="254" t="str">
        <f>Assessment_DataCollection!B128</f>
        <v>1.4.1 e. Informs the public about State guidelines and regulation of driver education</v>
      </c>
      <c r="C129" s="255" t="str">
        <f>Assessment_DataCollection!C128</f>
        <v>Yes</v>
      </c>
      <c r="D129" s="255" t="str">
        <f>Assessment_DataCollection!D128</f>
        <v>Yes</v>
      </c>
      <c r="F129" s="85"/>
      <c r="G129" s="58"/>
      <c r="H129" s="197"/>
      <c r="I129" s="198"/>
      <c r="J129" s="200"/>
      <c r="K129" s="200"/>
      <c r="L129" s="236"/>
      <c r="M129" s="234"/>
      <c r="N129" s="215"/>
      <c r="O129" s="234"/>
      <c r="P129" s="216"/>
      <c r="Q129" s="216"/>
      <c r="R129" s="234"/>
      <c r="S129" s="234"/>
    </row>
  </sheetData>
  <conditionalFormatting sqref="D1 H87:K87 J116:O116 H42:O42 C44:D48 C97:D106 C111:D111 C118:D1048576 C51:D93 C2:D41 N87:O87">
    <cfRule type="containsText" dxfId="1131" priority="109" operator="containsText" text="n/a">
      <formula>NOT(ISERROR(SEARCH("n/a",C1)))</formula>
    </cfRule>
    <cfRule type="containsText" dxfId="1130" priority="110" operator="containsText" text="no">
      <formula>NOT(ISERROR(SEARCH("no",C1)))</formula>
    </cfRule>
  </conditionalFormatting>
  <conditionalFormatting sqref="K1">
    <cfRule type="containsText" dxfId="1129" priority="77" operator="containsText" text="n/a">
      <formula>NOT(ISERROR(SEARCH("n/a",K1)))</formula>
    </cfRule>
    <cfRule type="containsText" dxfId="1128" priority="78" operator="containsText" text="no">
      <formula>NOT(ISERROR(SEARCH("no",K1)))</formula>
    </cfRule>
  </conditionalFormatting>
  <conditionalFormatting sqref="C1">
    <cfRule type="containsText" dxfId="1127" priority="75" operator="containsText" text="n/a">
      <formula>NOT(ISERROR(SEARCH("n/a",C1)))</formula>
    </cfRule>
    <cfRule type="containsText" dxfId="1126" priority="76" operator="containsText" text="no">
      <formula>NOT(ISERROR(SEARCH("no",C1)))</formula>
    </cfRule>
  </conditionalFormatting>
  <conditionalFormatting sqref="P42">
    <cfRule type="containsText" dxfId="1125" priority="61" operator="containsText" text="n/a">
      <formula>NOT(ISERROR(SEARCH("n/a",P42)))</formula>
    </cfRule>
    <cfRule type="containsText" dxfId="1124" priority="62" operator="containsText" text="no">
      <formula>NOT(ISERROR(SEARCH("no",P42)))</formula>
    </cfRule>
  </conditionalFormatting>
  <conditionalFormatting sqref="P87">
    <cfRule type="containsText" dxfId="1123" priority="59" operator="containsText" text="n/a">
      <formula>NOT(ISERROR(SEARCH("n/a",P87)))</formula>
    </cfRule>
    <cfRule type="containsText" dxfId="1122" priority="60" operator="containsText" text="no">
      <formula>NOT(ISERROR(SEARCH("no",P87)))</formula>
    </cfRule>
  </conditionalFormatting>
  <conditionalFormatting sqref="P116">
    <cfRule type="containsText" dxfId="1121" priority="57" operator="containsText" text="n/a">
      <formula>NOT(ISERROR(SEARCH("n/a",P116)))</formula>
    </cfRule>
    <cfRule type="containsText" dxfId="1120" priority="58" operator="containsText" text="no">
      <formula>NOT(ISERROR(SEARCH("no",P116)))</formula>
    </cfRule>
  </conditionalFormatting>
  <conditionalFormatting sqref="C43:D43">
    <cfRule type="containsText" dxfId="1119" priority="53" operator="containsText" text="n/a">
      <formula>NOT(ISERROR(SEARCH("n/a",C43)))</formula>
    </cfRule>
    <cfRule type="containsText" dxfId="1118" priority="54" operator="containsText" text="no">
      <formula>NOT(ISERROR(SEARCH("no",C43)))</formula>
    </cfRule>
  </conditionalFormatting>
  <conditionalFormatting sqref="C97:D106 C111:D111 C116:D1048576 C51:D93 C1:D48">
    <cfRule type="cellIs" dxfId="1117" priority="52" operator="equal">
      <formula>"Planned"</formula>
    </cfRule>
  </conditionalFormatting>
  <conditionalFormatting sqref="B49:D50">
    <cfRule type="containsText" dxfId="1116" priority="50" operator="containsText" text="n/a">
      <formula>NOT(ISERROR(SEARCH("n/a",B49)))</formula>
    </cfRule>
    <cfRule type="containsText" dxfId="1115" priority="51" operator="containsText" text="no">
      <formula>NOT(ISERROR(SEARCH("no",B49)))</formula>
    </cfRule>
  </conditionalFormatting>
  <conditionalFormatting sqref="B49:D50">
    <cfRule type="cellIs" dxfId="1114" priority="49" operator="equal">
      <formula>"Planned"</formula>
    </cfRule>
  </conditionalFormatting>
  <conditionalFormatting sqref="C43:D43">
    <cfRule type="containsText" dxfId="1113" priority="47" operator="containsText" text="n/a">
      <formula>NOT(ISERROR(SEARCH("n/a",C43)))</formula>
    </cfRule>
    <cfRule type="containsText" dxfId="1112" priority="48" operator="containsText" text="no">
      <formula>NOT(ISERROR(SEARCH("no",C43)))</formula>
    </cfRule>
  </conditionalFormatting>
  <conditionalFormatting sqref="C37:D37">
    <cfRule type="containsText" dxfId="1111" priority="45" operator="containsText" text="n/a">
      <formula>NOT(ISERROR(SEARCH("n/a",C37)))</formula>
    </cfRule>
    <cfRule type="containsText" dxfId="1110" priority="46" operator="containsText" text="no">
      <formula>NOT(ISERROR(SEARCH("no",C37)))</formula>
    </cfRule>
  </conditionalFormatting>
  <conditionalFormatting sqref="C37:D37">
    <cfRule type="containsText" dxfId="1109" priority="43" operator="containsText" text="n/a">
      <formula>NOT(ISERROR(SEARCH("n/a",C37)))</formula>
    </cfRule>
    <cfRule type="containsText" dxfId="1108" priority="44" operator="containsText" text="no">
      <formula>NOT(ISERROR(SEARCH("no",C37)))</formula>
    </cfRule>
  </conditionalFormatting>
  <conditionalFormatting sqref="C26:D26">
    <cfRule type="containsText" dxfId="1107" priority="41" operator="containsText" text="n/a">
      <formula>NOT(ISERROR(SEARCH("n/a",C26)))</formula>
    </cfRule>
    <cfRule type="containsText" dxfId="1106" priority="42" operator="containsText" text="no">
      <formula>NOT(ISERROR(SEARCH("no",C26)))</formula>
    </cfRule>
  </conditionalFormatting>
  <conditionalFormatting sqref="C26:D28">
    <cfRule type="containsText" dxfId="1105" priority="39" operator="containsText" text="n/a">
      <formula>NOT(ISERROR(SEARCH("n/a",C26)))</formula>
    </cfRule>
    <cfRule type="containsText" dxfId="1104" priority="40" operator="containsText" text="no">
      <formula>NOT(ISERROR(SEARCH("no",C26)))</formula>
    </cfRule>
  </conditionalFormatting>
  <conditionalFormatting sqref="C19:D19">
    <cfRule type="containsText" dxfId="1103" priority="37" operator="containsText" text="n/a">
      <formula>NOT(ISERROR(SEARCH("n/a",C19)))</formula>
    </cfRule>
    <cfRule type="containsText" dxfId="1102" priority="38" operator="containsText" text="no">
      <formula>NOT(ISERROR(SEARCH("no",C19)))</formula>
    </cfRule>
  </conditionalFormatting>
  <conditionalFormatting sqref="C19:D19">
    <cfRule type="containsText" dxfId="1101" priority="35" operator="containsText" text="n/a">
      <formula>NOT(ISERROR(SEARCH("n/a",C19)))</formula>
    </cfRule>
    <cfRule type="containsText" dxfId="1100" priority="36" operator="containsText" text="no">
      <formula>NOT(ISERROR(SEARCH("no",C19)))</formula>
    </cfRule>
  </conditionalFormatting>
  <conditionalFormatting sqref="C4:D4">
    <cfRule type="containsText" dxfId="1099" priority="33" operator="containsText" text="n/a">
      <formula>NOT(ISERROR(SEARCH("n/a",C4)))</formula>
    </cfRule>
    <cfRule type="containsText" dxfId="1098" priority="34" operator="containsText" text="no">
      <formula>NOT(ISERROR(SEARCH("no",C4)))</formula>
    </cfRule>
  </conditionalFormatting>
  <conditionalFormatting sqref="C4:D4">
    <cfRule type="containsText" dxfId="1097" priority="31" operator="containsText" text="n/a">
      <formula>NOT(ISERROR(SEARCH("n/a",C4)))</formula>
    </cfRule>
    <cfRule type="containsText" dxfId="1096" priority="32" operator="containsText" text="no">
      <formula>NOT(ISERROR(SEARCH("no",C4)))</formula>
    </cfRule>
  </conditionalFormatting>
  <conditionalFormatting sqref="C3:D3">
    <cfRule type="containsText" dxfId="1095" priority="29" operator="containsText" text="n/a">
      <formula>NOT(ISERROR(SEARCH("n/a",C3)))</formula>
    </cfRule>
    <cfRule type="containsText" dxfId="1094" priority="30" operator="containsText" text="no">
      <formula>NOT(ISERROR(SEARCH("no",C3)))</formula>
    </cfRule>
  </conditionalFormatting>
  <conditionalFormatting sqref="C3:D3">
    <cfRule type="containsText" dxfId="1093" priority="27" operator="containsText" text="n/a">
      <formula>NOT(ISERROR(SEARCH("n/a",C3)))</formula>
    </cfRule>
    <cfRule type="containsText" dxfId="1092" priority="28" operator="containsText" text="no">
      <formula>NOT(ISERROR(SEARCH("no",C3)))</formula>
    </cfRule>
  </conditionalFormatting>
  <conditionalFormatting sqref="B60">
    <cfRule type="containsText" dxfId="1091" priority="25" operator="containsText" text="n/a">
      <formula>NOT(ISERROR(SEARCH("n/a",B60)))</formula>
    </cfRule>
    <cfRule type="containsText" dxfId="1090" priority="26" operator="containsText" text="no">
      <formula>NOT(ISERROR(SEARCH("no",B60)))</formula>
    </cfRule>
  </conditionalFormatting>
  <conditionalFormatting sqref="B60">
    <cfRule type="cellIs" dxfId="1089" priority="24" operator="equal">
      <formula>"Planned"</formula>
    </cfRule>
  </conditionalFormatting>
  <conditionalFormatting sqref="B89:B92">
    <cfRule type="cellIs" dxfId="1088" priority="3" operator="equal">
      <formula>"Planned"</formula>
    </cfRule>
  </conditionalFormatting>
  <conditionalFormatting sqref="C107:D110">
    <cfRule type="containsText" dxfId="1087" priority="22" operator="containsText" text="n/a">
      <formula>NOT(ISERROR(SEARCH("n/a",C107)))</formula>
    </cfRule>
    <cfRule type="containsText" dxfId="1086" priority="23" operator="containsText" text="no">
      <formula>NOT(ISERROR(SEARCH("no",C107)))</formula>
    </cfRule>
  </conditionalFormatting>
  <conditionalFormatting sqref="C107:D110">
    <cfRule type="cellIs" dxfId="1085" priority="21" operator="equal">
      <formula>"Planned"</formula>
    </cfRule>
  </conditionalFormatting>
  <conditionalFormatting sqref="C94:D96">
    <cfRule type="containsText" dxfId="1084" priority="19" operator="containsText" text="n/a">
      <formula>NOT(ISERROR(SEARCH("n/a",C94)))</formula>
    </cfRule>
    <cfRule type="containsText" dxfId="1083" priority="20" operator="containsText" text="no">
      <formula>NOT(ISERROR(SEARCH("no",C94)))</formula>
    </cfRule>
  </conditionalFormatting>
  <conditionalFormatting sqref="C94:D96">
    <cfRule type="cellIs" dxfId="1082" priority="18" operator="equal">
      <formula>"Planned"</formula>
    </cfRule>
  </conditionalFormatting>
  <conditionalFormatting sqref="B98:B99">
    <cfRule type="containsText" dxfId="1081" priority="10" operator="containsText" text="n/a">
      <formula>NOT(ISERROR(SEARCH("n/a",B98)))</formula>
    </cfRule>
    <cfRule type="containsText" dxfId="1080" priority="11" operator="containsText" text="no">
      <formula>NOT(ISERROR(SEARCH("no",B98)))</formula>
    </cfRule>
  </conditionalFormatting>
  <conditionalFormatting sqref="B98:B99">
    <cfRule type="cellIs" dxfId="1079" priority="9" operator="equal">
      <formula>"Planned"</formula>
    </cfRule>
  </conditionalFormatting>
  <conditionalFormatting sqref="C112:D115">
    <cfRule type="containsText" dxfId="1078" priority="13" operator="containsText" text="n/a">
      <formula>NOT(ISERROR(SEARCH("n/a",C112)))</formula>
    </cfRule>
    <cfRule type="containsText" dxfId="1077" priority="14" operator="containsText" text="no">
      <formula>NOT(ISERROR(SEARCH("no",C112)))</formula>
    </cfRule>
  </conditionalFormatting>
  <conditionalFormatting sqref="C112:D115">
    <cfRule type="cellIs" dxfId="1076" priority="12" operator="equal">
      <formula>"Planned"</formula>
    </cfRule>
  </conditionalFormatting>
  <conditionalFormatting sqref="B94:B96">
    <cfRule type="containsText" dxfId="1075" priority="7" operator="containsText" text="n/a">
      <formula>NOT(ISERROR(SEARCH("n/a",B94)))</formula>
    </cfRule>
    <cfRule type="containsText" dxfId="1074" priority="8" operator="containsText" text="no">
      <formula>NOT(ISERROR(SEARCH("no",B94)))</formula>
    </cfRule>
  </conditionalFormatting>
  <conditionalFormatting sqref="B94:B96">
    <cfRule type="cellIs" dxfId="1073" priority="6" operator="equal">
      <formula>"Planned"</formula>
    </cfRule>
  </conditionalFormatting>
  <conditionalFormatting sqref="B89:B92">
    <cfRule type="containsText" dxfId="1072" priority="4" operator="containsText" text="n/a">
      <formula>NOT(ISERROR(SEARCH("n/a",B89)))</formula>
    </cfRule>
    <cfRule type="containsText" dxfId="1071" priority="5" operator="containsText" text="no">
      <formula>NOT(ISERROR(SEARCH("no",B89)))</formula>
    </cfRule>
  </conditionalFormatting>
  <conditionalFormatting sqref="P1">
    <cfRule type="containsText" dxfId="1070" priority="1" operator="containsText" text="n/a">
      <formula>NOT(ISERROR(SEARCH("n/a",P1)))</formula>
    </cfRule>
    <cfRule type="containsText" dxfId="1069" priority="2" operator="containsText" text="no">
      <formula>NOT(ISERROR(SEARCH("no",P1)))</formula>
    </cfRule>
  </conditionalFormatting>
  <hyperlinks>
    <hyperlink ref="B3" location="S1S1.1!D2" display="S1S1.1!D2" xr:uid="{00000000-0004-0000-0400-000000000000}"/>
    <hyperlink ref="B19" location="S1S1.1!D9" display="S1S1.1!D9" xr:uid="{00000000-0004-0000-0400-000001000000}"/>
    <hyperlink ref="B37" location="S1S1.1!D13" display="S1S1.1!D13" xr:uid="{00000000-0004-0000-0400-000002000000}"/>
    <hyperlink ref="B43" location="S1S1.2!D7" display="S1S1.2!D7" xr:uid="{00000000-0004-0000-0400-000003000000}"/>
    <hyperlink ref="B52" location="S1S1.2!D9" display="S1S1.2!D9" xr:uid="{00000000-0004-0000-0400-000004000000}"/>
    <hyperlink ref="B64" location="S1S1.2!D11" display="S1S1.2!D11" xr:uid="{00000000-0004-0000-0400-000005000000}"/>
    <hyperlink ref="B72" location="S1S1.2!D13" display="S1S1.2!D13" xr:uid="{00000000-0004-0000-0400-000006000000}"/>
    <hyperlink ref="B74" location="S1S1.2!D15" display="S1S1.2!D15" xr:uid="{00000000-0004-0000-0400-000007000000}"/>
    <hyperlink ref="B79" location="S1S1.2!D17" display="S1S1.2!D17" xr:uid="{00000000-0004-0000-0400-000008000000}"/>
    <hyperlink ref="B81" location="S1S1.2!D19" display="S1S1.2!D19" xr:uid="{00000000-0004-0000-0400-000009000000}"/>
    <hyperlink ref="B85" location="S1S1.2!D21" display="S1S1.2!D21" xr:uid="{00000000-0004-0000-0400-00000A000000}"/>
    <hyperlink ref="B88" location="S1S1.3!D7" display="S1S1.3!D7" xr:uid="{00000000-0004-0000-0400-00000B000000}"/>
    <hyperlink ref="B93" location="S1S1.3!D9" display="S1S1.3!D9" xr:uid="{00000000-0004-0000-0400-00000C000000}"/>
    <hyperlink ref="B97" location="S1S1.3!D11" display="S1S1.3!D11" xr:uid="{00000000-0004-0000-0400-00000D000000}"/>
    <hyperlink ref="B106" location="S1S1.3!D13" display="S1S1.3!D13" xr:uid="{00000000-0004-0000-0400-00000E000000}"/>
    <hyperlink ref="B111" location="S1S1.3!D15" display="S1S1.3!D15" xr:uid="{00000000-0004-0000-0400-00000F000000}"/>
    <hyperlink ref="B117" location="S1S1.4!D7" display="S1S1.4!D7" xr:uid="{00000000-0004-0000-0400-000010000000}"/>
    <hyperlink ref="G19" location="S1S1.1!D9" display="1.1.2 States shall have a full-time, funded State administrator for driver education." xr:uid="{00000000-0004-0000-0400-000011000000}"/>
    <hyperlink ref="G4" location="S1S1.1!D7" display="1.1.1 States shall have a single agency, or coordinated agencies, to regulate, administer and oversee all novice driver education programs." xr:uid="{00000000-0004-0000-0400-000012000000}"/>
    <hyperlink ref="G37" location="S1S1.1!D13" display="1.1.4 States shall ensure that all driver education providers meet applicable Federal and State laws and rules" xr:uid="{00000000-0004-0000-0400-000013000000}"/>
    <hyperlink ref="G52" location="S1S1.2!D9" display="1.2.2 States shall assess and ensure provider compliance" xr:uid="{00000000-0004-0000-0400-000014000000}"/>
    <hyperlink ref="G43" location="S1S1.2!D7" display="1.2.1 States shall have an application and review process for providers" xr:uid="{00000000-0004-0000-0400-000015000000}"/>
    <hyperlink ref="G64" location="S1S1.2!D11" display="1.2.3 States shall have standardized monitoring, evaluation/auditing, and oversight procedures to ensure compliance with these and State standards" xr:uid="{00000000-0004-0000-0400-000016000000}"/>
    <hyperlink ref="G72" location="S1S1.2!D13" display="1.2.4 States shall ensure driver education entities have an identified person to administer day-to-day operations, including responsibility for the maintenance of student records and filing of reports with the State in accordance with State regulations" xr:uid="{00000000-0004-0000-0400-000017000000}"/>
    <hyperlink ref="G79" location="S1S1.2!D17" display="1.2.6 States shall require providers to follow state and/or federal legal requirements for the transmission of personal and/or confidential information electronically or in hard copy format" xr:uid="{00000000-0004-0000-0400-000018000000}"/>
    <hyperlink ref="G74" location="S1S1.2!D15" display="1.2.5 States shall require driver education providers to maintain program and course records, as established by the State, at a minimum, consisting of" xr:uid="{00000000-0004-0000-0400-000019000000}"/>
    <hyperlink ref="G81" location="S1S1.2!D19" display="1.2.7 States shall require that both successful and unsuccessful completion of the course and results of learners are recorded and kept in a secure file/location as required by the state regulating authority" xr:uid="{00000000-0004-0000-0400-00001A000000}"/>
    <hyperlink ref="G85" location="S1S1.2!D21" display="1.2.8 States shall require providers to obtain parental/guardian authorization for minors to participate in the course; in order to verify that the learner has not secured driver education without parental consent" xr:uid="{00000000-0004-0000-0400-00001B000000}"/>
    <hyperlink ref="B87:D87" location="S1S1.3!D2" display="Program Evaluation and Data Collection" xr:uid="{00000000-0004-0000-0400-00001C000000}"/>
    <hyperlink ref="G88" location="S1S1.3!D7" display="1.3.1 States shall require driver education providers to collect and report student identification, performance and other data to the designated State agency so that evaluations of the State’s driver education program can be completed and made available t" xr:uid="{00000000-0004-0000-0400-00001D000000}"/>
    <hyperlink ref="M87" location="S1G1.3!A1" display="Program Evaluation and Data Collection" xr:uid="{00000000-0004-0000-0400-00001E000000}"/>
    <hyperlink ref="G93" location="S1S1.3!D9" display="1.3.2 States shall ensure that student information submitted to the agency or used by the agency remains confidential, as required by applicable State and Federal regulations" xr:uid="{00000000-0004-0000-0400-00001F000000}"/>
    <hyperlink ref="G97" location="S1S1.3!D11" display="1.3.3 States shall develop a comprehensive evaluation program to measure progress toward the established goals and objectives of the driver education program and optimize the allocation of resources" xr:uid="{00000000-0004-0000-0400-000020000000}"/>
    <hyperlink ref="G106" location="S1S1.3!D13" display="1.3.4 States shall track data and utilize the data for the improvement of their driver education program" xr:uid="{00000000-0004-0000-0400-000021000000}"/>
    <hyperlink ref="G111" location="S1S1.3!D15" display="1.3.5 States shall require the responsible agency for driver education to maintain data elements (e.g. driver license number) on students that can be linked to driver record data" xr:uid="{00000000-0004-0000-0400-000022000000}"/>
    <hyperlink ref="B116:D116" location="S1S1.4!D2" display="Communication Program" xr:uid="{00000000-0004-0000-0400-000023000000}"/>
    <hyperlink ref="M116" location="S1G1.4!A1" display="Communication Program" xr:uid="{00000000-0004-0000-0400-000024000000}"/>
    <hyperlink ref="G117" location="S1S1.4!D7" display="1.4.1 States shall develop and implement communication strategies directed at supporting policy and program elements. The State Highway Safety Office, in collaboration and cooperation with driver education and training, driver licensing, and highway safet" xr:uid="{00000000-0004-0000-0400-000025000000}"/>
    <hyperlink ref="K1" location="TOC!A1" display="Return to Table of Contents" xr:uid="{00000000-0004-0000-0400-000026000000}"/>
    <hyperlink ref="C1" location="TOC!A1" display="Return to Table of Contents" xr:uid="{00000000-0004-0000-0400-000027000000}"/>
    <hyperlink ref="B4" location="S1S1.1!D7" display="1.1.1 States shall have a single agency, or coordinated agencies, to regulate, administer and oversee all novice driver education programs." xr:uid="{00000000-0004-0000-0400-000028000000}"/>
    <hyperlink ref="B26" location="S1S1.1!D11" display="S1S1.1!D11" xr:uid="{00000000-0004-0000-0400-000029000000}"/>
    <hyperlink ref="H3:I3" location="S1G1.1!A1" display="1.1 Management, Leadership, and Administration" xr:uid="{00000000-0004-0000-0400-00002A000000}"/>
    <hyperlink ref="G3" location="S1S1.1!D2" display="1.1 Management, Leadership, and Administration" xr:uid="{00000000-0004-0000-0400-00002B000000}"/>
    <hyperlink ref="B42:D42" location="S1S1.2!D2" display="Application, Oversight and Recordkeeping" xr:uid="{00000000-0004-0000-0400-00002C000000}"/>
    <hyperlink ref="G42" location="S1S1.2!D2" display="Application, Oversight and Recordkeeping" xr:uid="{00000000-0004-0000-0400-00002D000000}"/>
    <hyperlink ref="G87" location="S1S1.3!D2" display="Program Evaluation and Data Collection" xr:uid="{00000000-0004-0000-0400-00002E000000}"/>
    <hyperlink ref="G116" location="S1S1.4!D2" display="Communication Program" xr:uid="{00000000-0004-0000-0400-00002F000000}"/>
    <hyperlink ref="G26" location="S1S1.1!D11" display="1.1.3 States shall provide funding to the responsible agency for driver education" xr:uid="{00000000-0004-0000-0400-000030000000}"/>
    <hyperlink ref="P1" location="TOC!A1" display="Return to Table of Contents" xr:uid="{00000000-0004-0000-0400-000031000000}"/>
    <hyperlink ref="K5" r:id="rId1" xr:uid="{FCEA00C4-34D3-4217-97EA-E606271A6C64}"/>
    <hyperlink ref="K6" r:id="rId2" xr:uid="{52FC6300-D62C-41C8-87F4-705D02733C66}"/>
    <hyperlink ref="K7" r:id="rId3" xr:uid="{585ABA84-1F8A-4183-A7DA-B13DB7103AFF}"/>
    <hyperlink ref="K40" r:id="rId4" xr:uid="{12FC1C2E-91A9-43CF-A29D-1D8C01CF3C55}"/>
    <hyperlink ref="K48" r:id="rId5" xr:uid="{263DCF07-0BAE-4D88-943D-D66060CAE41D}"/>
    <hyperlink ref="K51" r:id="rId6" xr:uid="{1200B528-33C3-442D-9159-85E6CC371DEC}"/>
    <hyperlink ref="K65" r:id="rId7" xr:uid="{122B7445-1D04-49A0-AD64-6003D2D34E88}"/>
  </hyperlinks>
  <pageMargins left="0.7" right="0.7" top="0.75" bottom="0.75" header="0.3" footer="0.3"/>
  <pageSetup orientation="portrait" horizontalDpi="1200" verticalDpi="1200" r:id="rId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Assessment_DataCollection!$U$2:$U$5</xm:f>
          </x14:formula1>
          <xm:sqref>R3:R24 R26:R129</xm:sqref>
        </x14:dataValidation>
        <x14:dataValidation type="list" allowBlank="1" showInputMessage="1" showErrorMessage="1" xr:uid="{00000000-0002-0000-0400-000001000000}">
          <x14:formula1>
            <xm:f>Assessment_DataCollection!$V$2:$V$11</xm:f>
          </x14:formula1>
          <xm:sqref>S3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O53"/>
  <sheetViews>
    <sheetView topLeftCell="B1" zoomScale="84" zoomScaleNormal="84" workbookViewId="0">
      <selection activeCell="M47" sqref="M47"/>
    </sheetView>
  </sheetViews>
  <sheetFormatPr defaultRowHeight="14.35" x14ac:dyDescent="0.5"/>
  <cols>
    <col min="1" max="1" width="0" hidden="1" customWidth="1"/>
    <col min="2" max="2" width="14.52734375" customWidth="1"/>
    <col min="3" max="3" width="4" customWidth="1"/>
    <col min="4" max="4" width="32.52734375" customWidth="1"/>
    <col min="5" max="11" width="9.52734375" customWidth="1"/>
    <col min="13" max="13" width="23.29296875" customWidth="1"/>
  </cols>
  <sheetData>
    <row r="1" spans="2:15" x14ac:dyDescent="0.5">
      <c r="B1" s="24" t="s">
        <v>161</v>
      </c>
      <c r="C1" s="288"/>
      <c r="D1" s="340" t="s">
        <v>164</v>
      </c>
      <c r="E1" s="288"/>
      <c r="F1" s="288"/>
      <c r="G1" s="288"/>
      <c r="H1" s="288"/>
      <c r="I1" s="97" t="s">
        <v>81</v>
      </c>
      <c r="J1" s="288"/>
      <c r="K1" s="288"/>
      <c r="L1" s="288"/>
      <c r="M1" s="288"/>
      <c r="N1" s="288"/>
      <c r="O1" s="288"/>
    </row>
    <row r="2" spans="2:15" x14ac:dyDescent="0.5">
      <c r="B2" s="24" t="s">
        <v>493</v>
      </c>
      <c r="C2" s="36">
        <f>Assessment_DataCollection!A3</f>
        <v>1.1000000000000001</v>
      </c>
      <c r="D2" s="55" t="s">
        <v>494</v>
      </c>
      <c r="E2" s="288"/>
      <c r="F2" s="288"/>
      <c r="G2" s="288" t="s">
        <v>15</v>
      </c>
      <c r="H2" s="288" t="s">
        <v>15</v>
      </c>
      <c r="I2" s="288"/>
      <c r="J2" s="288"/>
      <c r="K2" s="288"/>
      <c r="L2" s="288"/>
      <c r="M2" s="288"/>
      <c r="N2" s="288"/>
      <c r="O2" s="288"/>
    </row>
    <row r="5" spans="2:15" x14ac:dyDescent="0.5">
      <c r="B5" s="288" t="s">
        <v>15</v>
      </c>
      <c r="C5" s="288"/>
      <c r="D5" s="288"/>
      <c r="E5" s="288"/>
      <c r="F5" s="288"/>
      <c r="G5" s="288"/>
      <c r="H5" s="288"/>
      <c r="I5" s="288"/>
      <c r="J5" s="288"/>
      <c r="K5" s="288"/>
      <c r="L5" s="288"/>
      <c r="M5" s="288"/>
      <c r="N5" s="288"/>
      <c r="O5" s="288"/>
    </row>
    <row r="6" spans="2:15" ht="86.7" thickBot="1" x14ac:dyDescent="0.55000000000000004">
      <c r="B6" s="26" t="s">
        <v>495</v>
      </c>
      <c r="C6" s="26"/>
      <c r="D6" s="26" t="s">
        <v>496</v>
      </c>
      <c r="E6" s="47" t="s">
        <v>497</v>
      </c>
      <c r="F6" s="47" t="s">
        <v>498</v>
      </c>
      <c r="G6" s="48" t="s">
        <v>499</v>
      </c>
      <c r="H6" s="47" t="s">
        <v>500</v>
      </c>
      <c r="I6" s="48" t="s">
        <v>501</v>
      </c>
      <c r="J6" s="24"/>
      <c r="K6" s="288"/>
      <c r="L6" s="288"/>
      <c r="M6" s="288"/>
      <c r="N6" s="288"/>
      <c r="O6" s="288"/>
    </row>
    <row r="7" spans="2:15" ht="60.75" customHeight="1" thickTop="1" x14ac:dyDescent="0.5">
      <c r="B7" s="14" t="s">
        <v>501</v>
      </c>
      <c r="C7" s="27" t="s">
        <v>502</v>
      </c>
      <c r="D7" s="74" t="str">
        <f>'S1'!B4</f>
        <v>1.1.1 States shall have a single agency, or coordinated agencies, to regulate, administer and oversee all novice driver education programs.</v>
      </c>
      <c r="E7" s="12"/>
      <c r="F7" s="12"/>
      <c r="G7" s="12"/>
      <c r="H7" s="12"/>
      <c r="I7" s="12"/>
      <c r="J7" s="288"/>
      <c r="K7" s="288"/>
      <c r="L7" s="288" t="s">
        <v>15</v>
      </c>
      <c r="M7" s="288" t="s">
        <v>15</v>
      </c>
      <c r="N7" s="288" t="s">
        <v>15</v>
      </c>
      <c r="O7" s="288" t="s">
        <v>15</v>
      </c>
    </row>
    <row r="8" spans="2:15" ht="11.2" hidden="1" customHeight="1" x14ac:dyDescent="0.5">
      <c r="B8" s="15"/>
      <c r="C8" s="21" t="s">
        <v>15</v>
      </c>
      <c r="D8" s="19"/>
      <c r="E8" s="10" t="str">
        <f>IF($B7=E6,1,"")</f>
        <v/>
      </c>
      <c r="F8" s="10" t="str">
        <f>IF($B7=F6,1,"")</f>
        <v/>
      </c>
      <c r="G8" s="10" t="str">
        <f>IF($B7=G6,1,"")</f>
        <v/>
      </c>
      <c r="H8" s="10" t="str">
        <f>IF($B7=H6,1,"")</f>
        <v/>
      </c>
      <c r="I8" s="10">
        <f>IF($B7=I6,1,"")</f>
        <v>1</v>
      </c>
      <c r="J8" s="288"/>
      <c r="K8" s="288"/>
      <c r="L8" s="288" t="s">
        <v>503</v>
      </c>
      <c r="M8" s="288" t="s">
        <v>504</v>
      </c>
      <c r="N8" s="288" t="s">
        <v>15</v>
      </c>
      <c r="O8" s="288"/>
    </row>
    <row r="9" spans="2:15" ht="60.75" customHeight="1" x14ac:dyDescent="0.5">
      <c r="B9" s="15" t="s">
        <v>499</v>
      </c>
      <c r="C9" s="27" t="s">
        <v>502</v>
      </c>
      <c r="D9" s="75" t="str">
        <f>'S1'!B19</f>
        <v>1.1.2 States shall have a full-time, funded State administrator for driver education.</v>
      </c>
      <c r="E9" s="10"/>
      <c r="F9" s="10"/>
      <c r="G9" s="10"/>
      <c r="H9" s="10" t="str">
        <f>IF($B9=H6,1,"")</f>
        <v/>
      </c>
      <c r="I9" s="10"/>
      <c r="J9" s="288"/>
      <c r="K9" s="288"/>
      <c r="L9" s="288"/>
      <c r="M9" s="288"/>
      <c r="N9" s="288" t="s">
        <v>15</v>
      </c>
      <c r="O9" s="288"/>
    </row>
    <row r="10" spans="2:15" hidden="1" x14ac:dyDescent="0.5">
      <c r="B10" s="15"/>
      <c r="C10" s="21" t="s">
        <v>15</v>
      </c>
      <c r="D10" s="19"/>
      <c r="E10" s="10" t="str">
        <f>IF($B9=E6,1,"")</f>
        <v/>
      </c>
      <c r="F10" s="10" t="str">
        <f>IF($B9=F6,1,"")</f>
        <v/>
      </c>
      <c r="G10" s="10">
        <f>IF($B9=G6,1,"")</f>
        <v>1</v>
      </c>
      <c r="H10" s="10" t="str">
        <f>IF($B9=H6,1,"")</f>
        <v/>
      </c>
      <c r="I10" s="10" t="str">
        <f>IF($B9=I6,1,"")</f>
        <v/>
      </c>
      <c r="J10" s="288"/>
      <c r="K10" s="288"/>
      <c r="L10" s="288"/>
      <c r="M10" s="288"/>
      <c r="N10" s="288"/>
      <c r="O10" s="288"/>
    </row>
    <row r="11" spans="2:15" ht="60.75" customHeight="1" x14ac:dyDescent="0.5">
      <c r="B11" s="15" t="s">
        <v>501</v>
      </c>
      <c r="C11" s="27" t="s">
        <v>502</v>
      </c>
      <c r="D11" s="75" t="str">
        <f>'S1'!B26</f>
        <v>1.1.3 States shall provide funding to the responsible agency for driver education</v>
      </c>
      <c r="E11" s="10"/>
      <c r="F11" s="10"/>
      <c r="G11" s="10"/>
      <c r="H11" s="10"/>
      <c r="I11" s="10"/>
      <c r="J11" s="288"/>
      <c r="K11" s="288"/>
      <c r="L11" s="288"/>
      <c r="M11" s="288"/>
      <c r="N11" s="288"/>
      <c r="O11" s="288"/>
    </row>
    <row r="12" spans="2:15" hidden="1" x14ac:dyDescent="0.5">
      <c r="B12" s="15"/>
      <c r="C12" s="21" t="s">
        <v>15</v>
      </c>
      <c r="D12" s="19"/>
      <c r="E12" s="10" t="str">
        <f>IF($B11=E6,1,"")</f>
        <v/>
      </c>
      <c r="F12" s="10" t="str">
        <f>IF($B11=F6,1,"")</f>
        <v/>
      </c>
      <c r="G12" s="10" t="str">
        <f>IF($B11=G6,1,"")</f>
        <v/>
      </c>
      <c r="H12" s="10" t="str">
        <f>IF($B11=H6,1,"")</f>
        <v/>
      </c>
      <c r="I12" s="10">
        <f>IF($B11=I6,1,"")</f>
        <v>1</v>
      </c>
      <c r="J12" s="288"/>
      <c r="K12" s="288"/>
      <c r="L12" s="288"/>
      <c r="M12" s="288"/>
      <c r="N12" s="288"/>
      <c r="O12" s="288"/>
    </row>
    <row r="13" spans="2:15" ht="60.75" customHeight="1" thickBot="1" x14ac:dyDescent="0.55000000000000004">
      <c r="B13" s="16" t="s">
        <v>499</v>
      </c>
      <c r="C13" s="28" t="s">
        <v>502</v>
      </c>
      <c r="D13" s="73" t="str">
        <f>Assessment_DataCollection!B37</f>
        <v>1.1.4 States shall ensure that all driver education providers meet applicable Federal and State laws and rules</v>
      </c>
      <c r="E13" s="11"/>
      <c r="F13" s="11"/>
      <c r="G13" s="11"/>
      <c r="H13" s="11"/>
      <c r="I13" s="11"/>
      <c r="J13" s="288"/>
      <c r="K13" s="288"/>
      <c r="L13" s="288"/>
      <c r="M13" s="288"/>
      <c r="N13" s="288"/>
      <c r="O13" s="288"/>
    </row>
    <row r="14" spans="2:15" ht="14.7" hidden="1" thickTop="1" x14ac:dyDescent="0.5">
      <c r="B14" s="14"/>
      <c r="C14" s="14"/>
      <c r="D14" s="12"/>
      <c r="E14" s="12" t="str">
        <f>IF($B13=E6,1,"")</f>
        <v/>
      </c>
      <c r="F14" s="12" t="str">
        <f>IF($B13=F6,1,"")</f>
        <v/>
      </c>
      <c r="G14" s="12">
        <f>IF($B13=G6,1,"")</f>
        <v>1</v>
      </c>
      <c r="H14" s="12" t="str">
        <f>IF($B13=H6,1,"")</f>
        <v/>
      </c>
      <c r="I14" s="12" t="str">
        <f>IF($B13=I6,1,"")</f>
        <v/>
      </c>
      <c r="J14" s="288"/>
      <c r="K14" s="288"/>
      <c r="L14" s="288"/>
      <c r="M14" s="288"/>
      <c r="N14" s="288"/>
      <c r="O14" s="288"/>
    </row>
    <row r="15" spans="2:15" ht="14.7" thickTop="1" x14ac:dyDescent="0.5">
      <c r="B15" s="288"/>
      <c r="C15" s="288"/>
      <c r="D15" s="18" t="s">
        <v>505</v>
      </c>
      <c r="E15" s="24">
        <f>SUM(E7:E14)</f>
        <v>0</v>
      </c>
      <c r="F15" s="24">
        <f>SUM(F7:F14)</f>
        <v>0</v>
      </c>
      <c r="G15" s="24">
        <f>SUM(G7:G14)</f>
        <v>2</v>
      </c>
      <c r="H15" s="24">
        <f>SUM(H7:H14)</f>
        <v>0</v>
      </c>
      <c r="I15" s="24">
        <f>SUM(I7:I14)</f>
        <v>2</v>
      </c>
      <c r="J15" s="288"/>
      <c r="K15" s="288"/>
      <c r="L15" s="288"/>
      <c r="M15" s="288"/>
      <c r="N15" s="288"/>
      <c r="O15" s="288"/>
    </row>
    <row r="16" spans="2:15" ht="14.7" thickBot="1" x14ac:dyDescent="0.55000000000000004">
      <c r="B16" s="288"/>
      <c r="C16" s="288"/>
      <c r="D16" s="288"/>
      <c r="E16" s="288"/>
      <c r="F16" s="288"/>
      <c r="G16" s="288"/>
      <c r="H16" s="288"/>
      <c r="I16" s="288"/>
      <c r="J16" s="288"/>
      <c r="K16" s="288"/>
      <c r="L16" s="288"/>
      <c r="M16" s="288"/>
      <c r="N16" s="288"/>
      <c r="O16" s="288"/>
    </row>
    <row r="17" spans="1:11" ht="43.35" thickBot="1" x14ac:dyDescent="0.55000000000000004">
      <c r="A17" s="288"/>
      <c r="B17" s="289" t="s">
        <v>506</v>
      </c>
      <c r="C17" s="290"/>
      <c r="D17" s="290"/>
      <c r="E17" s="290"/>
      <c r="F17" s="290"/>
      <c r="G17" s="290"/>
      <c r="H17" s="290"/>
      <c r="I17" s="290"/>
      <c r="J17" s="175" t="s">
        <v>507</v>
      </c>
      <c r="K17" s="176" t="s">
        <v>508</v>
      </c>
    </row>
    <row r="18" spans="1:11" ht="14.5" customHeight="1" x14ac:dyDescent="0.5">
      <c r="A18" s="288">
        <f>J18</f>
        <v>0</v>
      </c>
      <c r="B18" s="368" t="s">
        <v>509</v>
      </c>
      <c r="C18" s="369"/>
      <c r="D18" s="369"/>
      <c r="E18" s="369"/>
      <c r="F18" s="369"/>
      <c r="G18" s="369"/>
      <c r="H18" s="369"/>
      <c r="I18" s="370"/>
      <c r="J18" s="10"/>
      <c r="K18" s="10"/>
    </row>
    <row r="19" spans="1:11" x14ac:dyDescent="0.5">
      <c r="A19" s="288">
        <f t="shared" ref="A19:A27" si="0">J19</f>
        <v>1</v>
      </c>
      <c r="B19" s="371" t="s">
        <v>2132</v>
      </c>
      <c r="C19" s="372"/>
      <c r="D19" s="372"/>
      <c r="E19" s="372"/>
      <c r="F19" s="372"/>
      <c r="G19" s="372"/>
      <c r="H19" s="372"/>
      <c r="I19" s="372"/>
      <c r="J19" s="10">
        <v>1</v>
      </c>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x14ac:dyDescent="0.5">
      <c r="A26" s="288">
        <f t="shared" si="0"/>
        <v>0</v>
      </c>
      <c r="B26" s="371"/>
      <c r="C26" s="372"/>
      <c r="D26" s="372"/>
      <c r="E26" s="372"/>
      <c r="F26" s="372"/>
      <c r="G26" s="372"/>
      <c r="H26" s="372"/>
      <c r="I26" s="372"/>
      <c r="J26" s="10"/>
      <c r="K26" s="10"/>
    </row>
    <row r="27" spans="1:11" ht="14.7" thickBot="1" x14ac:dyDescent="0.55000000000000004">
      <c r="A27" s="288">
        <f t="shared" si="0"/>
        <v>0</v>
      </c>
      <c r="B27" s="374"/>
      <c r="C27" s="375"/>
      <c r="D27" s="375"/>
      <c r="E27" s="375"/>
      <c r="F27" s="375"/>
      <c r="G27" s="375"/>
      <c r="H27" s="375"/>
      <c r="I27" s="375"/>
      <c r="J27" s="10"/>
      <c r="K27" s="10"/>
    </row>
    <row r="29" spans="1:11" ht="14.7" thickBot="1" x14ac:dyDescent="0.55000000000000004">
      <c r="A29" s="288"/>
      <c r="B29" s="288"/>
      <c r="C29" s="288"/>
      <c r="D29" s="288"/>
      <c r="E29" s="288"/>
      <c r="F29" s="288"/>
      <c r="G29" s="288"/>
      <c r="H29" s="288"/>
      <c r="I29" s="288"/>
      <c r="J29" s="288"/>
      <c r="K29" s="288"/>
    </row>
    <row r="30" spans="1:11" ht="43.35" thickBot="1" x14ac:dyDescent="0.55000000000000004">
      <c r="A30" s="288"/>
      <c r="B30" s="177" t="s">
        <v>510</v>
      </c>
      <c r="C30" s="290"/>
      <c r="D30" s="290"/>
      <c r="E30" s="290"/>
      <c r="F30" s="290"/>
      <c r="G30" s="290"/>
      <c r="H30" s="290"/>
      <c r="I30" s="290"/>
      <c r="J30" s="175" t="s">
        <v>507</v>
      </c>
      <c r="K30" s="176" t="s">
        <v>508</v>
      </c>
    </row>
    <row r="31" spans="1:11" ht="14.5" customHeight="1" x14ac:dyDescent="0.5">
      <c r="A31" s="288">
        <f>J31</f>
        <v>1</v>
      </c>
      <c r="B31" s="368" t="s">
        <v>511</v>
      </c>
      <c r="C31" s="369"/>
      <c r="D31" s="369"/>
      <c r="E31" s="369"/>
      <c r="F31" s="369"/>
      <c r="G31" s="369"/>
      <c r="H31" s="369"/>
      <c r="I31" s="370"/>
      <c r="J31" s="10">
        <v>1</v>
      </c>
      <c r="K31" s="10"/>
    </row>
    <row r="32" spans="1:11" x14ac:dyDescent="0.5">
      <c r="A32" s="288">
        <f t="shared" ref="A32:A40" si="1">J32</f>
        <v>2</v>
      </c>
      <c r="B32" s="371" t="s">
        <v>512</v>
      </c>
      <c r="C32" s="372"/>
      <c r="D32" s="372"/>
      <c r="E32" s="372"/>
      <c r="F32" s="372"/>
      <c r="G32" s="372"/>
      <c r="H32" s="372"/>
      <c r="I32" s="372"/>
      <c r="J32" s="10">
        <v>2</v>
      </c>
      <c r="K32" s="10"/>
    </row>
    <row r="33" spans="1:11" x14ac:dyDescent="0.5">
      <c r="A33" s="288">
        <f t="shared" si="1"/>
        <v>3</v>
      </c>
      <c r="B33" s="371" t="s">
        <v>513</v>
      </c>
      <c r="C33" s="372"/>
      <c r="D33" s="372"/>
      <c r="E33" s="372"/>
      <c r="F33" s="372"/>
      <c r="G33" s="372"/>
      <c r="H33" s="372"/>
      <c r="I33" s="372"/>
      <c r="J33" s="10">
        <v>3</v>
      </c>
      <c r="K33" s="10"/>
    </row>
    <row r="34" spans="1:11" x14ac:dyDescent="0.5">
      <c r="A34" s="288">
        <f t="shared" si="1"/>
        <v>4</v>
      </c>
      <c r="B34" s="371" t="s">
        <v>514</v>
      </c>
      <c r="C34" s="372"/>
      <c r="D34" s="372"/>
      <c r="E34" s="372"/>
      <c r="F34" s="372"/>
      <c r="G34" s="372"/>
      <c r="H34" s="372"/>
      <c r="I34" s="372"/>
      <c r="J34" s="10">
        <v>4</v>
      </c>
      <c r="K34" s="10"/>
    </row>
    <row r="35" spans="1:11" x14ac:dyDescent="0.5">
      <c r="A35" s="288">
        <f t="shared" si="1"/>
        <v>1</v>
      </c>
      <c r="B35" s="371" t="s">
        <v>2135</v>
      </c>
      <c r="C35" s="372"/>
      <c r="D35" s="372"/>
      <c r="E35" s="372"/>
      <c r="F35" s="372"/>
      <c r="G35" s="372"/>
      <c r="H35" s="372"/>
      <c r="I35" s="372"/>
      <c r="J35" s="10">
        <v>1</v>
      </c>
      <c r="K35" s="10"/>
    </row>
    <row r="36" spans="1:11" x14ac:dyDescent="0.5">
      <c r="A36" s="288">
        <f t="shared" si="1"/>
        <v>2</v>
      </c>
      <c r="B36" s="371" t="s">
        <v>2136</v>
      </c>
      <c r="C36" s="372"/>
      <c r="D36" s="372"/>
      <c r="E36" s="372"/>
      <c r="F36" s="372"/>
      <c r="G36" s="372"/>
      <c r="H36" s="372"/>
      <c r="I36" s="372"/>
      <c r="J36" s="10">
        <v>2</v>
      </c>
      <c r="K36" s="10"/>
    </row>
    <row r="37" spans="1:11" x14ac:dyDescent="0.5">
      <c r="A37" s="288">
        <f t="shared" si="1"/>
        <v>0</v>
      </c>
      <c r="B37" s="371"/>
      <c r="C37" s="372"/>
      <c r="D37" s="372"/>
      <c r="E37" s="372"/>
      <c r="F37" s="372"/>
      <c r="G37" s="372"/>
      <c r="H37" s="372"/>
      <c r="I37" s="372"/>
      <c r="J37" s="10"/>
      <c r="K37" s="10"/>
    </row>
    <row r="38" spans="1:11" x14ac:dyDescent="0.5">
      <c r="A38" s="288">
        <f t="shared" si="1"/>
        <v>0</v>
      </c>
      <c r="B38" s="371"/>
      <c r="C38" s="372"/>
      <c r="D38" s="372"/>
      <c r="E38" s="372"/>
      <c r="F38" s="372"/>
      <c r="G38" s="372"/>
      <c r="H38" s="372"/>
      <c r="I38" s="372"/>
      <c r="J38" s="10"/>
      <c r="K38" s="10"/>
    </row>
    <row r="39" spans="1:11" x14ac:dyDescent="0.5">
      <c r="A39" s="288">
        <f t="shared" si="1"/>
        <v>0</v>
      </c>
      <c r="B39" s="371"/>
      <c r="C39" s="372"/>
      <c r="D39" s="372"/>
      <c r="E39" s="372"/>
      <c r="F39" s="372"/>
      <c r="G39" s="372"/>
      <c r="H39" s="372"/>
      <c r="I39" s="372"/>
      <c r="J39" s="10"/>
      <c r="K39" s="10"/>
    </row>
    <row r="40" spans="1:11" ht="14.7" thickBot="1" x14ac:dyDescent="0.55000000000000004">
      <c r="A40" s="288">
        <f t="shared" si="1"/>
        <v>0</v>
      </c>
      <c r="B40" s="374"/>
      <c r="C40" s="375"/>
      <c r="D40" s="375"/>
      <c r="E40" s="375"/>
      <c r="F40" s="375"/>
      <c r="G40" s="375"/>
      <c r="H40" s="375"/>
      <c r="I40" s="375"/>
      <c r="J40" s="10"/>
      <c r="K40" s="10"/>
    </row>
    <row r="42" spans="1:11" ht="14.7" thickBot="1" x14ac:dyDescent="0.55000000000000004">
      <c r="A42" s="288"/>
      <c r="B42" s="288"/>
      <c r="C42" s="288"/>
      <c r="D42" s="288"/>
      <c r="E42" s="288"/>
      <c r="F42" s="288"/>
      <c r="G42" s="288"/>
      <c r="H42" s="288"/>
      <c r="I42" s="288"/>
      <c r="J42" s="288"/>
      <c r="K42" s="288"/>
    </row>
    <row r="43" spans="1:11" ht="43.35" thickBot="1" x14ac:dyDescent="0.55000000000000004">
      <c r="A43" s="288"/>
      <c r="B43" s="177" t="s">
        <v>515</v>
      </c>
      <c r="C43" s="80"/>
      <c r="D43" s="80"/>
      <c r="E43" s="80"/>
      <c r="F43" s="80"/>
      <c r="G43" s="80"/>
      <c r="H43" s="80"/>
      <c r="I43" s="80"/>
      <c r="J43" s="78" t="s">
        <v>507</v>
      </c>
      <c r="K43" s="79" t="s">
        <v>508</v>
      </c>
    </row>
    <row r="44" spans="1:11" ht="14.5" customHeight="1" x14ac:dyDescent="0.5">
      <c r="A44" s="288">
        <f>J44</f>
        <v>1</v>
      </c>
      <c r="B44" s="368" t="s">
        <v>516</v>
      </c>
      <c r="C44" s="369"/>
      <c r="D44" s="369"/>
      <c r="E44" s="369"/>
      <c r="F44" s="369"/>
      <c r="G44" s="369"/>
      <c r="H44" s="369"/>
      <c r="I44" s="370"/>
      <c r="J44" s="10">
        <v>1</v>
      </c>
      <c r="K44" s="10"/>
    </row>
    <row r="45" spans="1:11" x14ac:dyDescent="0.5">
      <c r="A45" s="288">
        <f t="shared" ref="A45:A53" si="2">J45</f>
        <v>2</v>
      </c>
      <c r="B45" s="371" t="s">
        <v>517</v>
      </c>
      <c r="C45" s="372"/>
      <c r="D45" s="372"/>
      <c r="E45" s="372"/>
      <c r="F45" s="372"/>
      <c r="G45" s="372"/>
      <c r="H45" s="372"/>
      <c r="I45" s="372"/>
      <c r="J45" s="10">
        <v>2</v>
      </c>
      <c r="K45" s="10"/>
    </row>
    <row r="46" spans="1:11" x14ac:dyDescent="0.5">
      <c r="A46" s="288">
        <f t="shared" si="2"/>
        <v>3</v>
      </c>
      <c r="B46" s="371" t="s">
        <v>518</v>
      </c>
      <c r="C46" s="372"/>
      <c r="D46" s="372"/>
      <c r="E46" s="372"/>
      <c r="F46" s="372"/>
      <c r="G46" s="372"/>
      <c r="H46" s="372"/>
      <c r="I46" s="372"/>
      <c r="J46" s="10">
        <v>3</v>
      </c>
      <c r="K46" s="10"/>
    </row>
    <row r="47" spans="1:11" ht="40.5" customHeight="1" x14ac:dyDescent="0.5">
      <c r="A47" s="288">
        <f>J47</f>
        <v>1</v>
      </c>
      <c r="B47" s="371" t="s">
        <v>2144</v>
      </c>
      <c r="C47" s="372"/>
      <c r="D47" s="372"/>
      <c r="E47" s="372"/>
      <c r="F47" s="372"/>
      <c r="G47" s="372"/>
      <c r="H47" s="372"/>
      <c r="I47" s="373"/>
      <c r="J47" s="10">
        <v>1</v>
      </c>
      <c r="K47" s="10"/>
    </row>
    <row r="48" spans="1:11" ht="29.5" customHeight="1" x14ac:dyDescent="0.5">
      <c r="A48" s="288">
        <f t="shared" si="2"/>
        <v>0</v>
      </c>
      <c r="B48" s="371" t="s">
        <v>2145</v>
      </c>
      <c r="C48" s="372"/>
      <c r="D48" s="372"/>
      <c r="E48" s="372"/>
      <c r="F48" s="372"/>
      <c r="G48" s="372"/>
      <c r="H48" s="372"/>
      <c r="I48" s="372"/>
      <c r="J48" s="10"/>
      <c r="K48" s="10"/>
    </row>
    <row r="49" spans="1:11" ht="32" customHeight="1" x14ac:dyDescent="0.5">
      <c r="A49" s="288">
        <f t="shared" si="2"/>
        <v>2</v>
      </c>
      <c r="B49" s="371" t="s">
        <v>2146</v>
      </c>
      <c r="C49" s="372"/>
      <c r="D49" s="372"/>
      <c r="E49" s="372"/>
      <c r="F49" s="372"/>
      <c r="G49" s="372"/>
      <c r="H49" s="372"/>
      <c r="I49" s="372"/>
      <c r="J49" s="10">
        <v>2</v>
      </c>
      <c r="K49" s="10"/>
    </row>
    <row r="50" spans="1:11" ht="35.5" customHeight="1" x14ac:dyDescent="0.5">
      <c r="A50" s="288">
        <f t="shared" si="2"/>
        <v>0</v>
      </c>
      <c r="B50" s="371" t="s">
        <v>2147</v>
      </c>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x14ac:dyDescent="0.5">
      <c r="A52" s="288">
        <f t="shared" si="2"/>
        <v>0</v>
      </c>
      <c r="B52" s="371"/>
      <c r="C52" s="372"/>
      <c r="D52" s="372"/>
      <c r="E52" s="372"/>
      <c r="F52" s="372"/>
      <c r="G52" s="372"/>
      <c r="H52" s="372"/>
      <c r="I52" s="372"/>
      <c r="J52" s="10"/>
      <c r="K52" s="10"/>
    </row>
    <row r="53" spans="1:11" ht="14.7" thickBot="1" x14ac:dyDescent="0.55000000000000004">
      <c r="A53" s="288">
        <f t="shared" si="2"/>
        <v>0</v>
      </c>
      <c r="B53" s="374"/>
      <c r="C53" s="375"/>
      <c r="D53" s="375"/>
      <c r="E53" s="375"/>
      <c r="F53" s="375"/>
      <c r="G53" s="375"/>
      <c r="H53" s="375"/>
      <c r="I53" s="375"/>
      <c r="J53" s="10"/>
      <c r="K53" s="10"/>
    </row>
  </sheetData>
  <mergeCells count="30">
    <mergeCell ref="B53:I53"/>
    <mergeCell ref="B49:I49"/>
    <mergeCell ref="B50:I50"/>
    <mergeCell ref="B51:I51"/>
    <mergeCell ref="B52:I52"/>
    <mergeCell ref="B36:I36"/>
    <mergeCell ref="B37:I37"/>
    <mergeCell ref="B38:I38"/>
    <mergeCell ref="B39:I39"/>
    <mergeCell ref="B40:I40"/>
    <mergeCell ref="B31:I31"/>
    <mergeCell ref="B32:I32"/>
    <mergeCell ref="B33:I33"/>
    <mergeCell ref="B34:I34"/>
    <mergeCell ref="B35:I35"/>
    <mergeCell ref="B18:I18"/>
    <mergeCell ref="B19:I19"/>
    <mergeCell ref="B20:I20"/>
    <mergeCell ref="B21:I21"/>
    <mergeCell ref="B22:I22"/>
    <mergeCell ref="B24:I24"/>
    <mergeCell ref="B25:I25"/>
    <mergeCell ref="B26:I26"/>
    <mergeCell ref="B27:I27"/>
    <mergeCell ref="B23:I23"/>
    <mergeCell ref="B44:I44"/>
    <mergeCell ref="B45:I45"/>
    <mergeCell ref="B46:I46"/>
    <mergeCell ref="B47:I47"/>
    <mergeCell ref="B48:I48"/>
  </mergeCells>
  <conditionalFormatting sqref="E7 E9 E11:I11 E13:I13">
    <cfRule type="expression" dxfId="1068" priority="7" stopIfTrue="1">
      <formula>IF(SUM(E8:I8)=1,1,0)</formula>
    </cfRule>
  </conditionalFormatting>
  <conditionalFormatting sqref="F7 F9">
    <cfRule type="expression" dxfId="1067" priority="6" stopIfTrue="1">
      <formula>IF(SUM(F8:I8)=1,1,0)</formula>
    </cfRule>
  </conditionalFormatting>
  <conditionalFormatting sqref="G7 G9">
    <cfRule type="expression" dxfId="1066" priority="5" stopIfTrue="1">
      <formula>IF(SUM(G8:I8)=1,1,0)</formula>
    </cfRule>
  </conditionalFormatting>
  <conditionalFormatting sqref="H7 H9">
    <cfRule type="expression" dxfId="1065" priority="4" stopIfTrue="1">
      <formula>IF(SUM(H8:I8)=1,1,0)</formula>
    </cfRule>
  </conditionalFormatting>
  <conditionalFormatting sqref="I7 I9">
    <cfRule type="expression" dxfId="1064" priority="3" stopIfTrue="1">
      <formula>IF(I8=1,1,0)</formula>
    </cfRule>
  </conditionalFormatting>
  <conditionalFormatting sqref="I1">
    <cfRule type="containsText" dxfId="1063" priority="1" operator="containsText" text="n/a">
      <formula>NOT(ISERROR(SEARCH("n/a",I1)))</formula>
    </cfRule>
    <cfRule type="containsText" dxfId="1062" priority="2" operator="containsText" text="no">
      <formula>NOT(ISERROR(SEARCH("no",I1)))</formula>
    </cfRule>
  </conditionalFormatting>
  <dataValidations count="2">
    <dataValidation type="list" allowBlank="1" showInputMessage="1" showErrorMessage="1" sqref="C14 B9:B14 B7" xr:uid="{00000000-0002-0000-0500-000000000000}">
      <formula1>$E$6:$J$6</formula1>
    </dataValidation>
    <dataValidation allowBlank="1" showInputMessage="1" showErrorMessage="1" prompt="Select the cell to the left to access full dropdown list" sqref="C7 C9 C11 C13" xr:uid="{00000000-0002-0000-0500-000001000000}"/>
  </dataValidations>
  <hyperlinks>
    <hyperlink ref="D2" location="'S1'!G3" display="Management, Leadership, and Administration" xr:uid="{00000000-0004-0000-0500-000000000000}"/>
    <hyperlink ref="D7" location="'S1'!G3" display="'S1'!G3" xr:uid="{00000000-0004-0000-0500-000001000000}"/>
    <hyperlink ref="D9" location="'S1'!G19" display="'S1'!G19" xr:uid="{00000000-0004-0000-0500-000002000000}"/>
    <hyperlink ref="D11" location="'S1'!G26" display="'S1'!G26" xr:uid="{00000000-0004-0000-0500-000003000000}"/>
    <hyperlink ref="D13" location="'S1'!G37" display="'S1'!G37" xr:uid="{00000000-0004-0000-0500-000004000000}"/>
    <hyperlink ref="I1" location="TOC!A1" display="Return to Table of Contents" xr:uid="{00000000-0004-0000-0500-000005000000}"/>
    <hyperlink ref="D1" location="'S1'!G2" display="Program Administration" xr:uid="{6E4781B3-02C7-46D1-B003-802F0FC9ECEB}"/>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Assessment_DataCollection!$V$1:$V$13</xm:f>
          </x14:formula1>
          <xm:sqref>J31:K40 J44:K53 J18:K27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R63"/>
  <sheetViews>
    <sheetView topLeftCell="B41" zoomScale="98" zoomScaleNormal="98" workbookViewId="0">
      <selection activeCell="N57" sqref="N57"/>
    </sheetView>
  </sheetViews>
  <sheetFormatPr defaultColWidth="7.52734375" defaultRowHeight="14.35" x14ac:dyDescent="0.5"/>
  <cols>
    <col min="1" max="1" width="0" hidden="1" customWidth="1"/>
    <col min="2" max="2" width="14.52734375" customWidth="1"/>
    <col min="3" max="3" width="4" customWidth="1"/>
    <col min="4" max="4" width="32.52734375" style="30" customWidth="1"/>
    <col min="5" max="11" width="9.52734375" customWidth="1"/>
  </cols>
  <sheetData>
    <row r="1" spans="2:18" x14ac:dyDescent="0.5">
      <c r="B1" s="24" t="s">
        <v>161</v>
      </c>
      <c r="C1" s="288"/>
      <c r="D1" s="340" t="s">
        <v>164</v>
      </c>
      <c r="E1" s="288"/>
      <c r="F1" s="288"/>
      <c r="G1" s="288"/>
      <c r="H1" s="288"/>
      <c r="I1" s="288"/>
      <c r="J1" s="288"/>
      <c r="K1" s="288"/>
      <c r="L1" s="288"/>
      <c r="M1" s="97" t="s">
        <v>81</v>
      </c>
      <c r="N1" s="288"/>
      <c r="O1" s="288"/>
      <c r="P1" s="288"/>
      <c r="Q1" s="288"/>
      <c r="R1" s="288"/>
    </row>
    <row r="2" spans="2:18" x14ac:dyDescent="0.5">
      <c r="B2" s="24" t="s">
        <v>493</v>
      </c>
      <c r="C2" s="36">
        <f>Assessment_DataCollection!A41</f>
        <v>1.2</v>
      </c>
      <c r="D2" s="66" t="s">
        <v>519</v>
      </c>
      <c r="E2" s="288"/>
      <c r="F2" s="288"/>
      <c r="G2" s="288"/>
      <c r="H2" s="288"/>
      <c r="I2" s="288"/>
      <c r="J2" s="288"/>
      <c r="K2" s="288"/>
      <c r="L2" s="288"/>
      <c r="M2" s="288"/>
      <c r="N2" s="288"/>
      <c r="O2" s="288"/>
      <c r="P2" s="288"/>
      <c r="Q2" s="288"/>
      <c r="R2" s="288"/>
    </row>
    <row r="6" spans="2:18" ht="86.35" x14ac:dyDescent="0.5">
      <c r="B6" s="26" t="s">
        <v>495</v>
      </c>
      <c r="C6" s="26"/>
      <c r="D6" s="50" t="s">
        <v>496</v>
      </c>
      <c r="E6" s="47" t="s">
        <v>497</v>
      </c>
      <c r="F6" s="47" t="s">
        <v>498</v>
      </c>
      <c r="G6" s="47" t="s">
        <v>499</v>
      </c>
      <c r="H6" s="47" t="s">
        <v>500</v>
      </c>
      <c r="I6" s="48" t="s">
        <v>501</v>
      </c>
      <c r="J6" s="288"/>
      <c r="K6" s="288"/>
      <c r="L6" s="338"/>
      <c r="M6" s="338"/>
      <c r="N6" s="338"/>
      <c r="O6" s="338"/>
      <c r="P6" s="338"/>
      <c r="Q6" s="338"/>
      <c r="R6" s="338"/>
    </row>
    <row r="7" spans="2:18" ht="60" customHeight="1" thickTop="1" x14ac:dyDescent="0.5">
      <c r="B7" s="23" t="s">
        <v>500</v>
      </c>
      <c r="C7" s="27" t="s">
        <v>502</v>
      </c>
      <c r="D7" s="74" t="str">
        <f>Assessment_DataCollection!B42</f>
        <v>1.2.1 States shall have an application and review process for providers</v>
      </c>
      <c r="E7" s="12"/>
      <c r="F7" s="12"/>
      <c r="G7" s="12"/>
      <c r="H7" s="12"/>
      <c r="I7" s="12"/>
      <c r="J7" s="288"/>
      <c r="K7" s="288"/>
      <c r="L7" s="338" t="s">
        <v>520</v>
      </c>
      <c r="M7" s="338" t="s">
        <v>521</v>
      </c>
      <c r="N7" s="338" t="s">
        <v>15</v>
      </c>
      <c r="O7" s="338" t="s">
        <v>522</v>
      </c>
      <c r="P7" s="338"/>
      <c r="Q7" s="338"/>
      <c r="R7" s="338"/>
    </row>
    <row r="8" spans="2:18" hidden="1" x14ac:dyDescent="0.5">
      <c r="B8" s="22"/>
      <c r="C8" s="21" t="s">
        <v>15</v>
      </c>
      <c r="D8" s="31"/>
      <c r="E8" s="10" t="str">
        <f>IF($B7=E6,1,"")</f>
        <v/>
      </c>
      <c r="F8" s="10" t="str">
        <f>IF($B7=F6,1,"")</f>
        <v/>
      </c>
      <c r="G8" s="10" t="str">
        <f>IF($B7=G6,1,"")</f>
        <v/>
      </c>
      <c r="H8" s="10">
        <f>IF($B7=H6,1,"")</f>
        <v>1</v>
      </c>
      <c r="I8" s="10" t="str">
        <f>IF($B7=I6,1,"")</f>
        <v/>
      </c>
      <c r="J8" s="288"/>
      <c r="K8" s="288"/>
      <c r="L8" s="338" t="s">
        <v>503</v>
      </c>
      <c r="M8" s="338" t="s">
        <v>504</v>
      </c>
      <c r="N8" s="338" t="s">
        <v>15</v>
      </c>
      <c r="O8" s="338"/>
      <c r="P8" s="338"/>
      <c r="Q8" s="338"/>
      <c r="R8" s="338"/>
    </row>
    <row r="9" spans="2:18" ht="60" customHeight="1" x14ac:dyDescent="0.5">
      <c r="B9" s="22" t="s">
        <v>499</v>
      </c>
      <c r="C9" s="27" t="s">
        <v>502</v>
      </c>
      <c r="D9" s="75" t="str">
        <f>Assessment_DataCollection!B51</f>
        <v>1.2.2 States shall assess and ensure provider compliance</v>
      </c>
      <c r="E9" s="10"/>
      <c r="F9" s="10"/>
      <c r="G9" s="10"/>
      <c r="H9" s="10"/>
      <c r="I9" s="10"/>
      <c r="J9" s="288"/>
      <c r="K9" s="288"/>
      <c r="L9" s="338"/>
      <c r="M9" s="338"/>
      <c r="N9" s="338" t="s">
        <v>15</v>
      </c>
      <c r="O9" s="338"/>
      <c r="P9" s="338"/>
      <c r="Q9" s="338"/>
      <c r="R9" s="338"/>
    </row>
    <row r="10" spans="2:18" hidden="1" x14ac:dyDescent="0.5">
      <c r="B10" s="22"/>
      <c r="C10" s="21" t="s">
        <v>15</v>
      </c>
      <c r="D10" s="31"/>
      <c r="E10" s="10" t="str">
        <f>IF($B9=E6,1,"")</f>
        <v/>
      </c>
      <c r="F10" s="10" t="str">
        <f>IF($B9=F6,1,"")</f>
        <v/>
      </c>
      <c r="G10" s="10">
        <f>IF($B9=G6,1,"")</f>
        <v>1</v>
      </c>
      <c r="H10" s="10" t="str">
        <f>IF($B9=H6,1,"")</f>
        <v/>
      </c>
      <c r="I10" s="10" t="str">
        <f>IF($B9=I6,1,"")</f>
        <v/>
      </c>
      <c r="J10" s="288"/>
      <c r="K10" s="288"/>
      <c r="L10" s="338"/>
      <c r="M10" s="338"/>
      <c r="N10" s="338"/>
      <c r="O10" s="338"/>
      <c r="P10" s="338"/>
      <c r="Q10" s="338"/>
      <c r="R10" s="338"/>
    </row>
    <row r="11" spans="2:18" ht="78" customHeight="1" x14ac:dyDescent="0.5">
      <c r="B11" s="22" t="s">
        <v>499</v>
      </c>
      <c r="C11" s="27" t="s">
        <v>502</v>
      </c>
      <c r="D11" s="75" t="str">
        <f>Assessment_DataCollection!B63</f>
        <v>1.2.3 States shall have standardized monitoring, evaluation/auditing, and oversight procedures to ensure compliance with these and State standards</v>
      </c>
      <c r="E11" s="10"/>
      <c r="F11" s="10"/>
      <c r="G11" s="10"/>
      <c r="H11" s="10"/>
      <c r="I11" s="10"/>
      <c r="J11" s="288"/>
      <c r="K11" s="288"/>
      <c r="L11" s="338"/>
      <c r="M11" s="338" t="s">
        <v>523</v>
      </c>
      <c r="N11" s="338"/>
      <c r="O11" s="338"/>
      <c r="P11" s="338"/>
      <c r="Q11" s="338"/>
      <c r="R11" s="338"/>
    </row>
    <row r="12" spans="2:18" hidden="1" x14ac:dyDescent="0.5">
      <c r="B12" s="22"/>
      <c r="C12" s="21" t="s">
        <v>15</v>
      </c>
      <c r="D12" s="31"/>
      <c r="E12" s="10" t="str">
        <f>IF($B11=E6,1,"")</f>
        <v/>
      </c>
      <c r="F12" s="10" t="str">
        <f>IF($B11=F6,1,"")</f>
        <v/>
      </c>
      <c r="G12" s="10">
        <f>IF($B11=G6,1,"")</f>
        <v>1</v>
      </c>
      <c r="H12" s="10" t="str">
        <f>IF($B11=H6,1,"")</f>
        <v/>
      </c>
      <c r="I12" s="10" t="str">
        <f>IF($B11=I6,1,"")</f>
        <v/>
      </c>
      <c r="J12" s="288"/>
      <c r="K12" s="288"/>
      <c r="L12" s="338"/>
      <c r="M12" s="338"/>
      <c r="N12" s="338"/>
      <c r="O12" s="338"/>
      <c r="P12" s="338"/>
      <c r="Q12" s="338"/>
      <c r="R12" s="338"/>
    </row>
    <row r="13" spans="2:18" ht="128.25" customHeight="1" x14ac:dyDescent="0.5">
      <c r="B13" s="22" t="s">
        <v>501</v>
      </c>
      <c r="C13" s="27" t="s">
        <v>502</v>
      </c>
      <c r="D13" s="75"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E13" s="10"/>
      <c r="F13" s="10"/>
      <c r="G13" s="10"/>
      <c r="H13" s="10"/>
      <c r="I13" s="10"/>
      <c r="J13" s="288"/>
      <c r="K13" s="288"/>
      <c r="L13" s="338"/>
      <c r="M13" s="338"/>
      <c r="N13" s="338"/>
      <c r="O13" s="338"/>
      <c r="P13" s="338"/>
      <c r="Q13" s="338"/>
      <c r="R13" s="338"/>
    </row>
    <row r="14" spans="2:18" hidden="1" x14ac:dyDescent="0.5">
      <c r="B14" s="22"/>
      <c r="C14" s="21" t="s">
        <v>15</v>
      </c>
      <c r="D14" s="31"/>
      <c r="E14" s="10" t="str">
        <f>IF($B13=E6,1,"")</f>
        <v/>
      </c>
      <c r="F14" s="10" t="str">
        <f>IF($B13=F6,1,"")</f>
        <v/>
      </c>
      <c r="G14" s="10" t="str">
        <f>IF($B13=G6,1,"")</f>
        <v/>
      </c>
      <c r="H14" s="10" t="str">
        <f>IF($B13=H6,1,"")</f>
        <v/>
      </c>
      <c r="I14" s="10">
        <f>IF($B13=I6,1,"")</f>
        <v>1</v>
      </c>
      <c r="J14" s="288"/>
      <c r="K14" s="288"/>
      <c r="L14" s="288"/>
      <c r="M14" s="288"/>
      <c r="N14" s="288"/>
      <c r="O14" s="288"/>
      <c r="P14" s="288"/>
      <c r="Q14" s="288"/>
      <c r="R14" s="288"/>
    </row>
    <row r="15" spans="2:18" ht="89.25" customHeight="1" x14ac:dyDescent="0.5">
      <c r="B15" s="22" t="s">
        <v>501</v>
      </c>
      <c r="C15" s="27" t="s">
        <v>502</v>
      </c>
      <c r="D15" s="75" t="str">
        <f>Assessment_DataCollection!B73</f>
        <v>1.2.5 States shall require driver education providers to maintain program and course records, as established by the State, at a minimum, consisting of</v>
      </c>
      <c r="E15" s="10"/>
      <c r="F15" s="10"/>
      <c r="G15" s="10"/>
      <c r="H15" s="10"/>
      <c r="I15" s="10"/>
      <c r="J15" s="288"/>
      <c r="K15" s="288"/>
      <c r="L15" s="288"/>
      <c r="M15" s="288"/>
      <c r="N15" s="288"/>
      <c r="O15" s="288"/>
      <c r="P15" s="288"/>
      <c r="Q15" s="288"/>
      <c r="R15" s="288"/>
    </row>
    <row r="16" spans="2:18" hidden="1" x14ac:dyDescent="0.5">
      <c r="B16" s="22"/>
      <c r="C16" s="21" t="s">
        <v>15</v>
      </c>
      <c r="D16" s="31"/>
      <c r="E16" s="10" t="str">
        <f>IF($B15=E6,1,"")</f>
        <v/>
      </c>
      <c r="F16" s="10" t="str">
        <f>IF($B15=F6,1,"")</f>
        <v/>
      </c>
      <c r="G16" s="10" t="str">
        <f>IF($B15=G6,1,"")</f>
        <v/>
      </c>
      <c r="H16" s="10" t="str">
        <f>IF($B15=H6,1,"")</f>
        <v/>
      </c>
      <c r="I16" s="10">
        <f>IF($B15=I6,1,"")</f>
        <v>1</v>
      </c>
      <c r="J16" s="288"/>
      <c r="K16" s="288"/>
      <c r="L16" s="288"/>
      <c r="M16" s="288"/>
      <c r="N16" s="288"/>
      <c r="O16" s="288"/>
      <c r="P16" s="288"/>
      <c r="Q16" s="288"/>
      <c r="R16" s="288"/>
    </row>
    <row r="17" spans="1:11" ht="96" customHeight="1" x14ac:dyDescent="0.5">
      <c r="A17" s="288"/>
      <c r="B17" s="22" t="s">
        <v>500</v>
      </c>
      <c r="C17" s="27" t="s">
        <v>502</v>
      </c>
      <c r="D17" s="75" t="str">
        <f>Assessment_DataCollection!B78</f>
        <v>1.2.6 States shall require providers to follow state and/or federal legal requirements for the transmission of personal and/or confidential information electronically or in hard copy format</v>
      </c>
      <c r="E17" s="10"/>
      <c r="F17" s="10"/>
      <c r="G17" s="10"/>
      <c r="H17" s="10"/>
      <c r="I17" s="10"/>
      <c r="J17" s="288"/>
      <c r="K17" s="288"/>
    </row>
    <row r="18" spans="1:11" hidden="1" x14ac:dyDescent="0.5">
      <c r="A18" s="288"/>
      <c r="B18" s="22"/>
      <c r="C18" s="21" t="s">
        <v>15</v>
      </c>
      <c r="D18" s="31"/>
      <c r="E18" s="10" t="str">
        <f>IF($B17=E6,1,"")</f>
        <v/>
      </c>
      <c r="F18" s="10" t="str">
        <f>IF($B17=F6,1,"")</f>
        <v/>
      </c>
      <c r="G18" s="10" t="str">
        <f>IF($B17=G6,1,"")</f>
        <v/>
      </c>
      <c r="H18" s="10">
        <f>IF($B17=H6,1,"")</f>
        <v>1</v>
      </c>
      <c r="I18" s="10" t="str">
        <f>IF($B17=I6,1,"")</f>
        <v/>
      </c>
      <c r="J18" s="288"/>
      <c r="K18" s="288"/>
    </row>
    <row r="19" spans="1:11" ht="86" x14ac:dyDescent="0.5">
      <c r="A19" s="288"/>
      <c r="B19" s="22" t="s">
        <v>498</v>
      </c>
      <c r="C19" s="27" t="s">
        <v>502</v>
      </c>
      <c r="D19" s="75" t="str">
        <f>Assessment_DataCollection!B80</f>
        <v>1.2.7 States shall require that both successful and unsuccessful completion of the course and results of learners are recorded and kept in a secure file/location as required by the state regulating authority</v>
      </c>
      <c r="E19" s="10"/>
      <c r="F19" s="10"/>
      <c r="G19" s="10"/>
      <c r="H19" s="10"/>
      <c r="I19" s="10"/>
      <c r="J19" s="288"/>
      <c r="K19" s="288"/>
    </row>
    <row r="20" spans="1:11" hidden="1" x14ac:dyDescent="0.5">
      <c r="A20" s="288"/>
      <c r="B20" s="23"/>
      <c r="C20" s="20" t="s">
        <v>15</v>
      </c>
      <c r="D20" s="32"/>
      <c r="E20" s="10" t="str">
        <f>IF($B19=E6,1,"")</f>
        <v/>
      </c>
      <c r="F20" s="10">
        <f>IF($B19=F6,1,"")</f>
        <v>1</v>
      </c>
      <c r="G20" s="10" t="str">
        <f>IF($B19=G6,1,"")</f>
        <v/>
      </c>
      <c r="H20" s="10" t="str">
        <f>IF($B19=H6,1,"")</f>
        <v/>
      </c>
      <c r="I20" s="10" t="str">
        <f>IF($B19=I6,1,"")</f>
        <v/>
      </c>
      <c r="J20" s="288"/>
      <c r="K20" s="288"/>
    </row>
    <row r="21" spans="1:11" ht="86.35" thickBot="1" x14ac:dyDescent="0.55000000000000004">
      <c r="A21" s="288"/>
      <c r="B21" s="35" t="s">
        <v>501</v>
      </c>
      <c r="C21" s="54" t="s">
        <v>502</v>
      </c>
      <c r="D21" s="73" t="str">
        <f>Assessment_DataCollection!B84</f>
        <v>1.2.8 States shall require providers to obtain parental/guardian authorization for minors to participate in the course; in order to verify that the learner has not secured driver education without parental consent</v>
      </c>
      <c r="E21" s="11"/>
      <c r="F21" s="11"/>
      <c r="G21" s="11"/>
      <c r="H21" s="11"/>
      <c r="I21" s="11"/>
      <c r="J21" s="288"/>
      <c r="K21" s="288"/>
    </row>
    <row r="22" spans="1:11" ht="14.7" hidden="1" thickTop="1" x14ac:dyDescent="0.5">
      <c r="A22" s="288"/>
      <c r="B22" s="9"/>
      <c r="C22" s="288"/>
      <c r="E22" s="288" t="str">
        <f>IF($B21=E6,1,"")</f>
        <v/>
      </c>
      <c r="F22" s="288" t="str">
        <f>IF($B21=F6,1,"")</f>
        <v/>
      </c>
      <c r="G22" s="288" t="str">
        <f>IF($B21=G6,1,"")</f>
        <v/>
      </c>
      <c r="H22" s="288" t="str">
        <f>IF($B21=H6,1,"")</f>
        <v/>
      </c>
      <c r="I22" s="288">
        <f>IF($B21=I6,1,"")</f>
        <v>1</v>
      </c>
      <c r="J22" s="288"/>
      <c r="K22" s="288"/>
    </row>
    <row r="23" spans="1:11" ht="14.7" thickTop="1" x14ac:dyDescent="0.5">
      <c r="A23" s="288"/>
      <c r="B23" s="288" t="s">
        <v>15</v>
      </c>
      <c r="C23" s="288"/>
      <c r="D23" s="33" t="s">
        <v>505</v>
      </c>
      <c r="E23" s="24">
        <f>SUM(E7:E22)</f>
        <v>0</v>
      </c>
      <c r="F23" s="24">
        <f>SUM(F7:F22)</f>
        <v>1</v>
      </c>
      <c r="G23" s="24">
        <f>SUM(G7:G22)</f>
        <v>2</v>
      </c>
      <c r="H23" s="24">
        <f>SUM(H7:H22)</f>
        <v>2</v>
      </c>
      <c r="I23" s="24">
        <f>SUM(I7:I22)</f>
        <v>3</v>
      </c>
      <c r="J23" s="288"/>
      <c r="K23" s="288"/>
    </row>
    <row r="25" spans="1:11" ht="14.7" thickBot="1" x14ac:dyDescent="0.55000000000000004">
      <c r="A25" s="288"/>
      <c r="B25" s="288"/>
      <c r="C25" s="288"/>
      <c r="E25" s="288"/>
      <c r="F25" s="288"/>
      <c r="G25" s="288"/>
      <c r="H25" s="288"/>
      <c r="I25" s="288"/>
      <c r="J25" s="288"/>
      <c r="K25" s="288"/>
    </row>
    <row r="26" spans="1:11" ht="72" thickBot="1" x14ac:dyDescent="0.55000000000000004">
      <c r="A26" s="78" t="s">
        <v>507</v>
      </c>
      <c r="B26" s="289" t="s">
        <v>506</v>
      </c>
      <c r="C26" s="290"/>
      <c r="D26" s="290"/>
      <c r="E26" s="290"/>
      <c r="F26" s="290"/>
      <c r="G26" s="290"/>
      <c r="H26" s="290"/>
      <c r="I26" s="290"/>
      <c r="J26" s="78" t="s">
        <v>507</v>
      </c>
      <c r="K26" s="79" t="s">
        <v>508</v>
      </c>
    </row>
    <row r="27" spans="1:11" ht="14.5" customHeight="1" x14ac:dyDescent="0.5">
      <c r="A27" s="288">
        <f>J27</f>
        <v>0</v>
      </c>
      <c r="B27" s="368"/>
      <c r="C27" s="369"/>
      <c r="D27" s="369"/>
      <c r="E27" s="369"/>
      <c r="F27" s="369"/>
      <c r="G27" s="369"/>
      <c r="H27" s="369"/>
      <c r="I27" s="370"/>
      <c r="J27" s="10"/>
      <c r="K27" s="10"/>
    </row>
    <row r="28" spans="1:11" x14ac:dyDescent="0.5">
      <c r="A28" s="288">
        <f t="shared" ref="A28:A36" si="0">J28</f>
        <v>0</v>
      </c>
      <c r="B28" s="371"/>
      <c r="C28" s="372"/>
      <c r="D28" s="372"/>
      <c r="E28" s="372"/>
      <c r="F28" s="372"/>
      <c r="G28" s="372"/>
      <c r="H28" s="372"/>
      <c r="I28" s="372"/>
      <c r="J28" s="10"/>
      <c r="K28" s="10"/>
    </row>
    <row r="29" spans="1:11" x14ac:dyDescent="0.5">
      <c r="A29" s="288">
        <f t="shared" si="0"/>
        <v>0</v>
      </c>
      <c r="B29" s="371"/>
      <c r="C29" s="372"/>
      <c r="D29" s="372"/>
      <c r="E29" s="372"/>
      <c r="F29" s="372"/>
      <c r="G29" s="372"/>
      <c r="H29" s="372"/>
      <c r="I29" s="372"/>
      <c r="J29" s="10"/>
      <c r="K29" s="10"/>
    </row>
    <row r="30" spans="1:11" x14ac:dyDescent="0.5">
      <c r="A30" s="288">
        <f t="shared" si="0"/>
        <v>0</v>
      </c>
      <c r="B30" s="371"/>
      <c r="C30" s="372"/>
      <c r="D30" s="372"/>
      <c r="E30" s="372"/>
      <c r="F30" s="372"/>
      <c r="G30" s="372"/>
      <c r="H30" s="372"/>
      <c r="I30" s="372"/>
      <c r="J30" s="10"/>
      <c r="K30" s="10"/>
    </row>
    <row r="31" spans="1:11" x14ac:dyDescent="0.5">
      <c r="A31" s="288">
        <f t="shared" si="0"/>
        <v>0</v>
      </c>
      <c r="B31" s="371"/>
      <c r="C31" s="372"/>
      <c r="D31" s="372"/>
      <c r="E31" s="372"/>
      <c r="F31" s="372"/>
      <c r="G31" s="372"/>
      <c r="H31" s="372"/>
      <c r="I31" s="372"/>
      <c r="J31" s="10"/>
      <c r="K31" s="10"/>
    </row>
    <row r="32" spans="1:11" x14ac:dyDescent="0.5">
      <c r="A32" s="288">
        <f t="shared" si="0"/>
        <v>0</v>
      </c>
      <c r="B32" s="371"/>
      <c r="C32" s="372"/>
      <c r="D32" s="372"/>
      <c r="E32" s="372"/>
      <c r="F32" s="372"/>
      <c r="G32" s="372"/>
      <c r="H32" s="372"/>
      <c r="I32" s="372"/>
      <c r="J32" s="10"/>
      <c r="K32" s="10"/>
    </row>
    <row r="33" spans="1:11" x14ac:dyDescent="0.5">
      <c r="A33" s="288">
        <f t="shared" si="0"/>
        <v>0</v>
      </c>
      <c r="B33" s="371"/>
      <c r="C33" s="372"/>
      <c r="D33" s="372"/>
      <c r="E33" s="372"/>
      <c r="F33" s="372"/>
      <c r="G33" s="372"/>
      <c r="H33" s="372"/>
      <c r="I33" s="372"/>
      <c r="J33" s="10"/>
      <c r="K33" s="10"/>
    </row>
    <row r="34" spans="1:11" x14ac:dyDescent="0.5">
      <c r="A34" s="288">
        <f t="shared" si="0"/>
        <v>0</v>
      </c>
      <c r="B34" s="371"/>
      <c r="C34" s="372"/>
      <c r="D34" s="372"/>
      <c r="E34" s="372"/>
      <c r="F34" s="372"/>
      <c r="G34" s="372"/>
      <c r="H34" s="372"/>
      <c r="I34" s="372"/>
      <c r="J34" s="10"/>
      <c r="K34" s="10"/>
    </row>
    <row r="35" spans="1:11" x14ac:dyDescent="0.5">
      <c r="A35" s="288">
        <f t="shared" si="0"/>
        <v>0</v>
      </c>
      <c r="B35" s="371"/>
      <c r="C35" s="372"/>
      <c r="D35" s="372"/>
      <c r="E35" s="372"/>
      <c r="F35" s="372"/>
      <c r="G35" s="372"/>
      <c r="H35" s="372"/>
      <c r="I35" s="372"/>
      <c r="J35" s="10"/>
      <c r="K35" s="10"/>
    </row>
    <row r="36" spans="1:11" ht="14.7" thickBot="1" x14ac:dyDescent="0.55000000000000004">
      <c r="A36" s="288">
        <f t="shared" si="0"/>
        <v>0</v>
      </c>
      <c r="B36" s="374"/>
      <c r="C36" s="375"/>
      <c r="D36" s="375"/>
      <c r="E36" s="375"/>
      <c r="F36" s="375"/>
      <c r="G36" s="375"/>
      <c r="H36" s="375"/>
      <c r="I36" s="375"/>
      <c r="J36" s="10"/>
      <c r="K36" s="10"/>
    </row>
    <row r="37" spans="1:11" x14ac:dyDescent="0.5">
      <c r="A37" s="288"/>
      <c r="B37" s="288"/>
      <c r="C37" s="288"/>
      <c r="D37" s="288"/>
      <c r="E37" s="288"/>
      <c r="F37" s="288"/>
      <c r="G37" s="288"/>
      <c r="H37" s="288"/>
      <c r="I37" s="288"/>
      <c r="J37" s="288"/>
      <c r="K37" s="288"/>
    </row>
    <row r="38" spans="1:11" ht="14.7" thickBot="1" x14ac:dyDescent="0.55000000000000004">
      <c r="A38" s="288"/>
      <c r="B38" s="288"/>
      <c r="C38" s="288"/>
      <c r="D38" s="288"/>
      <c r="E38" s="288"/>
      <c r="F38" s="288"/>
      <c r="G38" s="288"/>
      <c r="H38" s="288"/>
      <c r="I38" s="288"/>
      <c r="J38" s="288"/>
      <c r="K38" s="288"/>
    </row>
    <row r="39" spans="1:11" ht="43.35" thickBot="1" x14ac:dyDescent="0.55000000000000004">
      <c r="A39" s="288"/>
      <c r="B39" s="289" t="s">
        <v>510</v>
      </c>
      <c r="C39" s="290"/>
      <c r="D39" s="290"/>
      <c r="E39" s="290"/>
      <c r="F39" s="290"/>
      <c r="G39" s="290"/>
      <c r="H39" s="290"/>
      <c r="I39" s="290"/>
      <c r="J39" s="78" t="s">
        <v>507</v>
      </c>
      <c r="K39" s="79" t="s">
        <v>508</v>
      </c>
    </row>
    <row r="40" spans="1:11" ht="14.5" customHeight="1" x14ac:dyDescent="0.5">
      <c r="A40" s="288">
        <f>J40</f>
        <v>1</v>
      </c>
      <c r="B40" s="368" t="s">
        <v>524</v>
      </c>
      <c r="C40" s="369"/>
      <c r="D40" s="369"/>
      <c r="E40" s="369"/>
      <c r="F40" s="369"/>
      <c r="G40" s="369"/>
      <c r="H40" s="369"/>
      <c r="I40" s="370"/>
      <c r="J40" s="10">
        <v>1</v>
      </c>
      <c r="K40" s="10"/>
    </row>
    <row r="41" spans="1:11" x14ac:dyDescent="0.5">
      <c r="A41" s="288">
        <f t="shared" ref="A41:A49" si="1">J41</f>
        <v>3</v>
      </c>
      <c r="B41" s="371" t="s">
        <v>525</v>
      </c>
      <c r="C41" s="372"/>
      <c r="D41" s="372"/>
      <c r="E41" s="372"/>
      <c r="F41" s="372"/>
      <c r="G41" s="372"/>
      <c r="H41" s="372"/>
      <c r="I41" s="372"/>
      <c r="J41" s="10">
        <v>3</v>
      </c>
      <c r="K41" s="10"/>
    </row>
    <row r="42" spans="1:11" x14ac:dyDescent="0.5">
      <c r="A42" s="288">
        <f t="shared" si="1"/>
        <v>2</v>
      </c>
      <c r="B42" s="371" t="s">
        <v>526</v>
      </c>
      <c r="C42" s="372"/>
      <c r="D42" s="372"/>
      <c r="E42" s="372"/>
      <c r="F42" s="372"/>
      <c r="G42" s="372"/>
      <c r="H42" s="372"/>
      <c r="I42" s="372"/>
      <c r="J42" s="10">
        <v>2</v>
      </c>
      <c r="K42" s="10"/>
    </row>
    <row r="43" spans="1:11" ht="29.5" customHeight="1" x14ac:dyDescent="0.5">
      <c r="A43" s="288">
        <f t="shared" si="1"/>
        <v>0</v>
      </c>
      <c r="B43" s="371" t="s">
        <v>2137</v>
      </c>
      <c r="C43" s="372"/>
      <c r="D43" s="372"/>
      <c r="E43" s="372"/>
      <c r="F43" s="372"/>
      <c r="G43" s="372"/>
      <c r="H43" s="372"/>
      <c r="I43" s="372"/>
      <c r="J43" s="10"/>
      <c r="K43" s="10"/>
    </row>
    <row r="44" spans="1:11" ht="28.5" customHeight="1" x14ac:dyDescent="0.5">
      <c r="A44" s="288">
        <f t="shared" si="1"/>
        <v>0</v>
      </c>
      <c r="B44" s="371" t="s">
        <v>2138</v>
      </c>
      <c r="C44" s="372"/>
      <c r="D44" s="372"/>
      <c r="E44" s="372"/>
      <c r="F44" s="372"/>
      <c r="G44" s="372"/>
      <c r="H44" s="372"/>
      <c r="I44" s="372"/>
      <c r="J44" s="10"/>
      <c r="K44" s="10"/>
    </row>
    <row r="45" spans="1:11" x14ac:dyDescent="0.5">
      <c r="A45" s="288">
        <f t="shared" si="1"/>
        <v>0</v>
      </c>
      <c r="B45" s="371" t="s">
        <v>2139</v>
      </c>
      <c r="C45" s="372"/>
      <c r="D45" s="372"/>
      <c r="E45" s="372"/>
      <c r="F45" s="372"/>
      <c r="G45" s="372"/>
      <c r="H45" s="372"/>
      <c r="I45" s="372"/>
      <c r="J45" s="10"/>
      <c r="K45" s="10"/>
    </row>
    <row r="46" spans="1:11" x14ac:dyDescent="0.5">
      <c r="A46" s="288">
        <f t="shared" si="1"/>
        <v>0</v>
      </c>
      <c r="B46" s="371" t="s">
        <v>2140</v>
      </c>
      <c r="C46" s="372"/>
      <c r="D46" s="372"/>
      <c r="E46" s="372"/>
      <c r="F46" s="372"/>
      <c r="G46" s="372"/>
      <c r="H46" s="372"/>
      <c r="I46" s="372"/>
      <c r="J46" s="10"/>
      <c r="K46" s="10"/>
    </row>
    <row r="47" spans="1:11" x14ac:dyDescent="0.5">
      <c r="A47" s="288">
        <f t="shared" si="1"/>
        <v>0</v>
      </c>
      <c r="B47" s="371" t="s">
        <v>2141</v>
      </c>
      <c r="C47" s="372"/>
      <c r="D47" s="372"/>
      <c r="E47" s="372"/>
      <c r="F47" s="372"/>
      <c r="G47" s="372"/>
      <c r="H47" s="372"/>
      <c r="I47" s="372"/>
      <c r="J47" s="10"/>
      <c r="K47" s="10"/>
    </row>
    <row r="48" spans="1:11" x14ac:dyDescent="0.5">
      <c r="A48" s="288">
        <f t="shared" si="1"/>
        <v>0</v>
      </c>
      <c r="B48" s="371"/>
      <c r="C48" s="372"/>
      <c r="D48" s="372"/>
      <c r="E48" s="372"/>
      <c r="F48" s="372"/>
      <c r="G48" s="372"/>
      <c r="H48" s="372"/>
      <c r="I48" s="372"/>
      <c r="J48" s="10"/>
      <c r="K48" s="10"/>
    </row>
    <row r="49" spans="1:11" ht="14.7" thickBot="1" x14ac:dyDescent="0.55000000000000004">
      <c r="A49" s="288">
        <f t="shared" si="1"/>
        <v>0</v>
      </c>
      <c r="B49" s="374"/>
      <c r="C49" s="375"/>
      <c r="D49" s="375"/>
      <c r="E49" s="375"/>
      <c r="F49" s="375"/>
      <c r="G49" s="375"/>
      <c r="H49" s="375"/>
      <c r="I49" s="375"/>
      <c r="J49" s="10"/>
      <c r="K49" s="10"/>
    </row>
    <row r="50" spans="1:11" x14ac:dyDescent="0.5">
      <c r="A50" s="288"/>
      <c r="B50" s="288"/>
      <c r="C50" s="288"/>
      <c r="D50" s="288"/>
      <c r="E50" s="288"/>
      <c r="F50" s="288"/>
      <c r="G50" s="288"/>
      <c r="H50" s="288"/>
      <c r="I50" s="288"/>
      <c r="J50" s="288"/>
      <c r="K50" s="288"/>
    </row>
    <row r="51" spans="1:11" ht="14.7" thickBot="1" x14ac:dyDescent="0.55000000000000004">
      <c r="A51" s="288"/>
      <c r="B51" s="288"/>
      <c r="C51" s="288"/>
      <c r="D51" s="288"/>
      <c r="E51" s="288"/>
      <c r="F51" s="288"/>
      <c r="G51" s="288"/>
      <c r="H51" s="288"/>
      <c r="I51" s="288"/>
      <c r="J51" s="288"/>
      <c r="K51" s="288"/>
    </row>
    <row r="52" spans="1:11" ht="43.35" thickBot="1" x14ac:dyDescent="0.55000000000000004">
      <c r="A52" s="288"/>
      <c r="B52" s="289" t="s">
        <v>515</v>
      </c>
      <c r="C52" s="290"/>
      <c r="D52" s="290"/>
      <c r="E52" s="290"/>
      <c r="F52" s="290"/>
      <c r="G52" s="290"/>
      <c r="H52" s="290"/>
      <c r="I52" s="290"/>
      <c r="J52" s="78" t="s">
        <v>507</v>
      </c>
      <c r="K52" s="79" t="s">
        <v>508</v>
      </c>
    </row>
    <row r="53" spans="1:11" ht="14.5" customHeight="1" x14ac:dyDescent="0.5">
      <c r="A53" s="288">
        <f>J53</f>
        <v>4</v>
      </c>
      <c r="B53" s="368" t="s">
        <v>527</v>
      </c>
      <c r="C53" s="369"/>
      <c r="D53" s="369"/>
      <c r="E53" s="369"/>
      <c r="F53" s="369"/>
      <c r="G53" s="369"/>
      <c r="H53" s="369"/>
      <c r="I53" s="370"/>
      <c r="J53" s="10">
        <v>4</v>
      </c>
      <c r="K53" s="10"/>
    </row>
    <row r="54" spans="1:11" x14ac:dyDescent="0.5">
      <c r="A54" s="288">
        <f t="shared" ref="A54:A62" si="2">J54</f>
        <v>2</v>
      </c>
      <c r="B54" s="371" t="s">
        <v>528</v>
      </c>
      <c r="C54" s="372"/>
      <c r="D54" s="372"/>
      <c r="E54" s="372"/>
      <c r="F54" s="372"/>
      <c r="G54" s="372"/>
      <c r="H54" s="372"/>
      <c r="I54" s="372"/>
      <c r="J54" s="10">
        <v>2</v>
      </c>
      <c r="K54" s="10"/>
    </row>
    <row r="55" spans="1:11" x14ac:dyDescent="0.5">
      <c r="A55" s="288">
        <f t="shared" si="2"/>
        <v>1</v>
      </c>
      <c r="B55" s="371" t="s">
        <v>529</v>
      </c>
      <c r="C55" s="372"/>
      <c r="D55" s="372"/>
      <c r="E55" s="372"/>
      <c r="F55" s="372"/>
      <c r="G55" s="372"/>
      <c r="H55" s="372"/>
      <c r="I55" s="372"/>
      <c r="J55" s="10">
        <v>1</v>
      </c>
      <c r="K55" s="10"/>
    </row>
    <row r="56" spans="1:11" x14ac:dyDescent="0.5">
      <c r="A56" s="288">
        <f t="shared" si="2"/>
        <v>3</v>
      </c>
      <c r="B56" s="371" t="s">
        <v>530</v>
      </c>
      <c r="C56" s="372"/>
      <c r="D56" s="372"/>
      <c r="E56" s="372"/>
      <c r="F56" s="372"/>
      <c r="G56" s="372"/>
      <c r="H56" s="372"/>
      <c r="I56" s="372"/>
      <c r="J56" s="10">
        <v>3</v>
      </c>
      <c r="K56" s="10"/>
    </row>
    <row r="57" spans="1:11" ht="29" customHeight="1" x14ac:dyDescent="0.5">
      <c r="A57" s="288">
        <f t="shared" si="2"/>
        <v>0</v>
      </c>
      <c r="B57" s="371" t="s">
        <v>2148</v>
      </c>
      <c r="C57" s="372"/>
      <c r="D57" s="372"/>
      <c r="E57" s="372"/>
      <c r="F57" s="372"/>
      <c r="G57" s="372"/>
      <c r="H57" s="372"/>
      <c r="I57" s="372"/>
      <c r="J57" s="10"/>
      <c r="K57" s="10"/>
    </row>
    <row r="58" spans="1:11" x14ac:dyDescent="0.5">
      <c r="A58" s="288">
        <f t="shared" si="2"/>
        <v>0</v>
      </c>
      <c r="B58" s="371" t="s">
        <v>2149</v>
      </c>
      <c r="C58" s="372"/>
      <c r="D58" s="372"/>
      <c r="E58" s="372"/>
      <c r="F58" s="372"/>
      <c r="G58" s="372"/>
      <c r="H58" s="372"/>
      <c r="I58" s="372"/>
      <c r="J58" s="10"/>
      <c r="K58" s="10"/>
    </row>
    <row r="59" spans="1:11" ht="26.5" customHeight="1" x14ac:dyDescent="0.5">
      <c r="A59" s="288">
        <f t="shared" si="2"/>
        <v>0</v>
      </c>
      <c r="B59" s="371" t="s">
        <v>2150</v>
      </c>
      <c r="C59" s="372"/>
      <c r="D59" s="372"/>
      <c r="E59" s="372"/>
      <c r="F59" s="372"/>
      <c r="G59" s="372"/>
      <c r="H59" s="372"/>
      <c r="I59" s="372"/>
      <c r="J59" s="10"/>
      <c r="K59" s="10"/>
    </row>
    <row r="60" spans="1:11" x14ac:dyDescent="0.5">
      <c r="A60" s="288">
        <f t="shared" si="2"/>
        <v>0</v>
      </c>
      <c r="B60" s="371"/>
      <c r="C60" s="372"/>
      <c r="D60" s="372"/>
      <c r="E60" s="372"/>
      <c r="F60" s="372"/>
      <c r="G60" s="372"/>
      <c r="H60" s="372"/>
      <c r="I60" s="372"/>
      <c r="J60" s="10"/>
      <c r="K60" s="10"/>
    </row>
    <row r="61" spans="1:11" x14ac:dyDescent="0.5">
      <c r="A61" s="288">
        <f t="shared" si="2"/>
        <v>0</v>
      </c>
      <c r="B61" s="371"/>
      <c r="C61" s="372"/>
      <c r="D61" s="372"/>
      <c r="E61" s="372"/>
      <c r="F61" s="372"/>
      <c r="G61" s="372"/>
      <c r="H61" s="372"/>
      <c r="I61" s="372"/>
      <c r="J61" s="10"/>
      <c r="K61" s="10"/>
    </row>
    <row r="62" spans="1:11" ht="14.7" thickBot="1" x14ac:dyDescent="0.55000000000000004">
      <c r="A62" s="288">
        <f t="shared" si="2"/>
        <v>0</v>
      </c>
      <c r="B62" s="374"/>
      <c r="C62" s="375"/>
      <c r="D62" s="375"/>
      <c r="E62" s="375"/>
      <c r="F62" s="375"/>
      <c r="G62" s="375"/>
      <c r="H62" s="375"/>
      <c r="I62" s="375"/>
      <c r="J62" s="10"/>
      <c r="K62" s="10"/>
    </row>
    <row r="63" spans="1:11" x14ac:dyDescent="0.5">
      <c r="A63" s="288"/>
      <c r="B63" s="288"/>
      <c r="C63" s="288"/>
      <c r="D63" s="288"/>
      <c r="E63" s="288"/>
      <c r="F63" s="288"/>
      <c r="G63" s="288"/>
      <c r="H63" s="288"/>
      <c r="I63" s="288"/>
      <c r="J63" s="288"/>
      <c r="K63" s="288"/>
    </row>
  </sheetData>
  <mergeCells count="30">
    <mergeCell ref="B62:I62"/>
    <mergeCell ref="B56:I56"/>
    <mergeCell ref="B57:I57"/>
    <mergeCell ref="B58:I58"/>
    <mergeCell ref="B59:I59"/>
    <mergeCell ref="B60:I60"/>
    <mergeCell ref="B49:I49"/>
    <mergeCell ref="B53:I53"/>
    <mergeCell ref="B54:I54"/>
    <mergeCell ref="B55:I55"/>
    <mergeCell ref="B61:I61"/>
    <mergeCell ref="B44:I44"/>
    <mergeCell ref="B45:I45"/>
    <mergeCell ref="B46:I46"/>
    <mergeCell ref="B47:I47"/>
    <mergeCell ref="B48:I48"/>
    <mergeCell ref="B32:I32"/>
    <mergeCell ref="B40:I40"/>
    <mergeCell ref="B41:I41"/>
    <mergeCell ref="B42:I42"/>
    <mergeCell ref="B43:I43"/>
    <mergeCell ref="B36:I36"/>
    <mergeCell ref="B33:I33"/>
    <mergeCell ref="B34:I34"/>
    <mergeCell ref="B35:I35"/>
    <mergeCell ref="B27:I27"/>
    <mergeCell ref="B28:I28"/>
    <mergeCell ref="B29:I29"/>
    <mergeCell ref="B30:I30"/>
    <mergeCell ref="B31:I31"/>
  </mergeCells>
  <conditionalFormatting sqref="E13:E15 E7:I7 E9:I9 E11:I11 F13:I13 F15:I15 E17:I17 E19:I19 E21:I21 E23:I23">
    <cfRule type="expression" dxfId="1061" priority="7" stopIfTrue="1">
      <formula>IF(SUM(E8:I8)=1,1,0)</formula>
    </cfRule>
  </conditionalFormatting>
  <conditionalFormatting sqref="M1">
    <cfRule type="containsText" dxfId="1060" priority="1" operator="containsText" text="n/a">
      <formula>NOT(ISERROR(SEARCH("n/a",M1)))</formula>
    </cfRule>
    <cfRule type="containsText" dxfId="1059" priority="2" operator="containsText" text="no">
      <formula>NOT(ISERROR(SEARCH("no",M1)))</formula>
    </cfRule>
  </conditionalFormatting>
  <dataValidations count="3">
    <dataValidation type="list" allowBlank="1" showInputMessage="1" showErrorMessage="1" sqref="B20 B10 B12 B14 B16 B18" xr:uid="{00000000-0002-0000-0600-000000000000}">
      <formula1>$D$6:$J$6</formula1>
    </dataValidation>
    <dataValidation allowBlank="1" showInputMessage="1" showErrorMessage="1" prompt="Select the cell to the left to access full dropdown list" sqref="C7 C21 C19 C17 C15 C13 C11 C9" xr:uid="{00000000-0002-0000-0600-000001000000}"/>
    <dataValidation type="list" allowBlank="1" showInputMessage="1" showErrorMessage="1" sqref="B7 B9 B11 B13 B15 B17 B19 B21" xr:uid="{00000000-0002-0000-0600-000002000000}">
      <formula1>$E$6:$J$6</formula1>
    </dataValidation>
  </dataValidations>
  <hyperlinks>
    <hyperlink ref="D2" location="'S1'!G39" display="Application, Oversight, &amp; Recordkeeping" xr:uid="{00000000-0004-0000-0600-000000000000}"/>
    <hyperlink ref="D7" location="'S1'!G43" display="'S1'!G43" xr:uid="{00000000-0004-0000-0600-000001000000}"/>
    <hyperlink ref="D9" location="'S1'!G52" display="'S1'!G52" xr:uid="{00000000-0004-0000-0600-000002000000}"/>
    <hyperlink ref="D11" location="'S1'!G64" display="'S1'!G64" xr:uid="{00000000-0004-0000-0600-000003000000}"/>
    <hyperlink ref="D13" location="'S1'!G72" display="'S1'!G72" xr:uid="{00000000-0004-0000-0600-000004000000}"/>
    <hyperlink ref="D15" location="'S1'!G74" display="'S1'!G74" xr:uid="{00000000-0004-0000-0600-000005000000}"/>
    <hyperlink ref="D17" location="'S1'!G79" display="'S1'!G79" xr:uid="{00000000-0004-0000-0600-000006000000}"/>
    <hyperlink ref="D19" location="'S1'!G81" display="'S1'!G81" xr:uid="{00000000-0004-0000-0600-000007000000}"/>
    <hyperlink ref="D21" location="'S1'!G85" display="'S1'!G85" xr:uid="{00000000-0004-0000-0600-000008000000}"/>
    <hyperlink ref="M1" location="TOC!A1" display="Return to Table of Contents" xr:uid="{00000000-0004-0000-0600-000009000000}"/>
    <hyperlink ref="D1" location="'S1'!G2" display="Program Administration" xr:uid="{D32A8639-BF17-482B-BA52-5B37E87E11D6}"/>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Assessment_DataCollection!$V$1:$V$13</xm:f>
          </x14:formula1>
          <xm:sqref>J27:K36 J40:K49 J53:K62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P56"/>
  <sheetViews>
    <sheetView topLeftCell="B20" workbookViewId="0">
      <selection activeCell="B49" sqref="A49:XFD49"/>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2:16" x14ac:dyDescent="0.5">
      <c r="B1" s="24" t="s">
        <v>161</v>
      </c>
      <c r="C1" s="288"/>
      <c r="D1" s="340" t="s">
        <v>164</v>
      </c>
      <c r="E1" s="288"/>
      <c r="F1" s="288"/>
      <c r="G1" s="288"/>
      <c r="H1" s="288"/>
      <c r="I1" s="288"/>
      <c r="J1" s="288"/>
      <c r="K1" s="288"/>
      <c r="L1" s="288"/>
      <c r="M1" s="97" t="s">
        <v>81</v>
      </c>
      <c r="N1" s="288"/>
      <c r="O1" s="288"/>
      <c r="P1" s="288"/>
    </row>
    <row r="2" spans="2:16" x14ac:dyDescent="0.5">
      <c r="B2" s="24" t="s">
        <v>493</v>
      </c>
      <c r="C2" s="36">
        <f>Assessment_DataCollection!A86</f>
        <v>1.3</v>
      </c>
      <c r="D2" s="66" t="s">
        <v>410</v>
      </c>
      <c r="E2" s="288" t="s">
        <v>15</v>
      </c>
      <c r="F2" s="288"/>
      <c r="G2" s="288"/>
      <c r="H2" s="288"/>
      <c r="I2" s="288"/>
      <c r="J2" s="288"/>
      <c r="K2" s="288"/>
      <c r="L2" s="288"/>
      <c r="M2" s="288"/>
      <c r="N2" s="288"/>
      <c r="O2" s="288"/>
      <c r="P2" s="288"/>
    </row>
    <row r="6" spans="2:16" ht="86.7" thickBot="1" x14ac:dyDescent="0.55000000000000004">
      <c r="B6" s="26" t="s">
        <v>495</v>
      </c>
      <c r="C6" s="26"/>
      <c r="D6" s="50" t="s">
        <v>496</v>
      </c>
      <c r="E6" s="47" t="s">
        <v>497</v>
      </c>
      <c r="F6" s="47" t="s">
        <v>498</v>
      </c>
      <c r="G6" s="47" t="s">
        <v>499</v>
      </c>
      <c r="H6" s="47" t="s">
        <v>500</v>
      </c>
      <c r="I6" s="48" t="s">
        <v>501</v>
      </c>
      <c r="J6" s="288"/>
      <c r="K6" s="288"/>
      <c r="L6" s="288"/>
      <c r="M6" s="288"/>
      <c r="N6" s="288"/>
      <c r="O6" s="288"/>
      <c r="P6" s="288"/>
    </row>
    <row r="7" spans="2:16" ht="132" customHeight="1" thickTop="1" x14ac:dyDescent="0.5">
      <c r="B7" s="23" t="s">
        <v>497</v>
      </c>
      <c r="C7" s="27" t="s">
        <v>502</v>
      </c>
      <c r="D7" s="74"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E7" s="12"/>
      <c r="F7" s="12"/>
      <c r="G7" s="12"/>
      <c r="H7" s="12"/>
      <c r="I7" s="12"/>
      <c r="J7" s="288"/>
      <c r="K7" s="288"/>
      <c r="L7" s="338" t="s">
        <v>520</v>
      </c>
      <c r="M7" s="338" t="s">
        <v>521</v>
      </c>
      <c r="N7" s="338" t="s">
        <v>15</v>
      </c>
      <c r="O7" s="338" t="s">
        <v>522</v>
      </c>
      <c r="P7" s="338"/>
    </row>
    <row r="8" spans="2:16" hidden="1" x14ac:dyDescent="0.5">
      <c r="B8" s="22"/>
      <c r="C8" s="21" t="s">
        <v>15</v>
      </c>
      <c r="D8" s="31"/>
      <c r="E8" s="10">
        <f>IF($B7=E6,1,"")</f>
        <v>1</v>
      </c>
      <c r="F8" s="10" t="str">
        <f>IF($B7=F6,1,"")</f>
        <v/>
      </c>
      <c r="G8" s="10" t="str">
        <f>IF($B7=G6,1,"")</f>
        <v/>
      </c>
      <c r="H8" s="10" t="str">
        <f>IF($B7=H6,1,"")</f>
        <v/>
      </c>
      <c r="I8" s="10" t="str">
        <f>IF($B7=I6,1,"")</f>
        <v/>
      </c>
      <c r="J8" s="288"/>
      <c r="K8" s="288"/>
      <c r="L8" s="338" t="s">
        <v>503</v>
      </c>
      <c r="M8" s="338" t="s">
        <v>504</v>
      </c>
      <c r="N8" s="338" t="s">
        <v>15</v>
      </c>
      <c r="O8" s="338"/>
      <c r="P8" s="338"/>
    </row>
    <row r="9" spans="2:16" ht="90" customHeight="1" x14ac:dyDescent="0.5">
      <c r="B9" s="22" t="s">
        <v>501</v>
      </c>
      <c r="C9" s="27" t="s">
        <v>502</v>
      </c>
      <c r="D9" s="75" t="str">
        <f>Assessment_DataCollection!B92</f>
        <v>1.3.2 States shall ensure that student information submitted to the agency or used by the agency remains confidential, as required by applicable State and Federal regulations</v>
      </c>
      <c r="E9" s="10"/>
      <c r="F9" s="10"/>
      <c r="G9" s="10"/>
      <c r="H9" s="10"/>
      <c r="I9" s="10"/>
      <c r="J9" s="288"/>
      <c r="K9" s="288"/>
      <c r="L9" s="338"/>
      <c r="M9" s="338"/>
      <c r="N9" s="338" t="s">
        <v>15</v>
      </c>
      <c r="O9" s="338"/>
      <c r="P9" s="338"/>
    </row>
    <row r="10" spans="2:16" hidden="1" x14ac:dyDescent="0.5">
      <c r="B10" s="22"/>
      <c r="C10" s="21" t="s">
        <v>15</v>
      </c>
      <c r="D10" s="31"/>
      <c r="E10" s="10" t="str">
        <f>IF($B9=E6,1,"")</f>
        <v/>
      </c>
      <c r="F10" s="10" t="str">
        <f>IF($B9=F6,1,"")</f>
        <v/>
      </c>
      <c r="G10" s="10" t="str">
        <f>IF($B9=G6,1,"")</f>
        <v/>
      </c>
      <c r="H10" s="10" t="str">
        <f>IF($B9=H6,1,"")</f>
        <v/>
      </c>
      <c r="I10" s="10">
        <f>IF($B9=I6,1,"")</f>
        <v>1</v>
      </c>
      <c r="J10" s="288"/>
      <c r="K10" s="288"/>
      <c r="L10" s="338"/>
      <c r="M10" s="338"/>
      <c r="N10" s="338"/>
      <c r="O10" s="338"/>
      <c r="P10" s="338"/>
    </row>
    <row r="11" spans="2:16" ht="90" customHeight="1" x14ac:dyDescent="0.5">
      <c r="B11" s="22" t="s">
        <v>497</v>
      </c>
      <c r="C11" s="27" t="s">
        <v>502</v>
      </c>
      <c r="D11" s="75" t="s">
        <v>429</v>
      </c>
      <c r="E11" s="10"/>
      <c r="F11" s="10"/>
      <c r="G11" s="10"/>
      <c r="H11" s="10"/>
      <c r="I11" s="10"/>
      <c r="J11" s="288"/>
      <c r="K11" s="288"/>
      <c r="L11" s="338"/>
      <c r="M11" s="338" t="s">
        <v>523</v>
      </c>
      <c r="N11" s="338"/>
      <c r="O11" s="338"/>
      <c r="P11" s="338"/>
    </row>
    <row r="12" spans="2:16" hidden="1" x14ac:dyDescent="0.5">
      <c r="B12" s="22"/>
      <c r="C12" s="21" t="s">
        <v>15</v>
      </c>
      <c r="D12" s="31"/>
      <c r="E12" s="10">
        <f>IF($B11=E6,1,"")</f>
        <v>1</v>
      </c>
      <c r="F12" s="10" t="str">
        <f>IF($B11=F6,1,"")</f>
        <v/>
      </c>
      <c r="G12" s="10" t="str">
        <f>IF($B11=G6,1,"")</f>
        <v/>
      </c>
      <c r="H12" s="10" t="str">
        <f>IF($B11=H6,1,"")</f>
        <v/>
      </c>
      <c r="I12" s="10" t="str">
        <f>IF($B11=I6,1,"")</f>
        <v/>
      </c>
      <c r="J12" s="288"/>
      <c r="K12" s="288"/>
      <c r="L12" s="338"/>
      <c r="M12" s="338"/>
      <c r="N12" s="338"/>
      <c r="O12" s="338"/>
      <c r="P12" s="338"/>
    </row>
    <row r="13" spans="2:16" ht="90" customHeight="1" x14ac:dyDescent="0.5">
      <c r="B13" s="22" t="s">
        <v>497</v>
      </c>
      <c r="C13" s="27" t="s">
        <v>502</v>
      </c>
      <c r="D13" s="75" t="str">
        <f>Assessment_DataCollection!B105</f>
        <v>1.3.4 States shall track data and utilize the data for the improvement of their driver education program</v>
      </c>
      <c r="E13" s="10"/>
      <c r="F13" s="10"/>
      <c r="G13" s="10"/>
      <c r="H13" s="10"/>
      <c r="I13" s="10"/>
      <c r="J13" s="288"/>
      <c r="K13" s="288"/>
      <c r="L13" s="338"/>
      <c r="M13" s="338"/>
      <c r="N13" s="338"/>
      <c r="O13" s="338"/>
      <c r="P13" s="338"/>
    </row>
    <row r="14" spans="2:16" hidden="1" x14ac:dyDescent="0.5">
      <c r="B14" s="22"/>
      <c r="C14" s="21" t="s">
        <v>15</v>
      </c>
      <c r="D14" s="31"/>
      <c r="E14" s="10">
        <f>IF($B13=E6,1,"")</f>
        <v>1</v>
      </c>
      <c r="F14" s="10" t="str">
        <f>IF($B13=F6,1,"")</f>
        <v/>
      </c>
      <c r="G14" s="10" t="str">
        <f>IF($B13=G6,1,"")</f>
        <v/>
      </c>
      <c r="H14" s="10" t="str">
        <f>IF($B13=H6,1,"")</f>
        <v/>
      </c>
      <c r="I14" s="10" t="str">
        <f>IF($B13=I6,1,"")</f>
        <v/>
      </c>
      <c r="J14" s="288"/>
      <c r="K14" s="288"/>
      <c r="L14" s="288"/>
      <c r="M14" s="288"/>
      <c r="N14" s="288"/>
      <c r="O14" s="288"/>
      <c r="P14" s="288"/>
    </row>
    <row r="15" spans="2:16" ht="90" customHeight="1" thickBot="1" x14ac:dyDescent="0.55000000000000004">
      <c r="B15" s="35" t="s">
        <v>498</v>
      </c>
      <c r="C15" s="28" t="s">
        <v>502</v>
      </c>
      <c r="D15" s="73" t="str">
        <f>Assessment_DataCollection!B110</f>
        <v>1.3.5 States shall require the responsible agency for driver education to maintain data elements (e.g. driver license number) on students that can be linked to driver record data</v>
      </c>
      <c r="E15" s="11"/>
      <c r="F15" s="11"/>
      <c r="G15" s="11"/>
      <c r="H15" s="11"/>
      <c r="I15" s="11"/>
      <c r="J15" s="288"/>
      <c r="K15" s="288"/>
      <c r="L15" s="288"/>
      <c r="M15" s="288"/>
      <c r="N15" s="288"/>
      <c r="O15" s="288"/>
      <c r="P15" s="288"/>
    </row>
    <row r="16" spans="2:16" hidden="1" x14ac:dyDescent="0.5">
      <c r="B16" s="23"/>
      <c r="C16" s="34" t="s">
        <v>15</v>
      </c>
      <c r="D16" s="32"/>
      <c r="E16" s="12" t="str">
        <f>IF($B15=E6,1,"")</f>
        <v/>
      </c>
      <c r="F16" s="12">
        <f>IF($B15=F6,1,"")</f>
        <v>1</v>
      </c>
      <c r="G16" s="12" t="str">
        <f>IF($B15=G6,1,"")</f>
        <v/>
      </c>
      <c r="H16" s="12" t="str">
        <f>IF($B15=H6,1,"")</f>
        <v/>
      </c>
      <c r="I16" s="12" t="str">
        <f>IF($B15=I6,1,"")</f>
        <v/>
      </c>
      <c r="J16" s="288"/>
      <c r="K16" s="288"/>
      <c r="L16" s="288"/>
      <c r="M16" s="288"/>
      <c r="N16" s="288"/>
      <c r="O16" s="288"/>
      <c r="P16" s="288"/>
    </row>
    <row r="17" spans="1:11" ht="14.7" thickTop="1" x14ac:dyDescent="0.5">
      <c r="A17" s="288"/>
      <c r="B17" s="288" t="s">
        <v>15</v>
      </c>
      <c r="C17" s="288"/>
      <c r="D17" s="33" t="s">
        <v>505</v>
      </c>
      <c r="E17" s="24">
        <f>SUM(E7:E16)</f>
        <v>3</v>
      </c>
      <c r="F17" s="24">
        <f>SUM(F7:F16)</f>
        <v>1</v>
      </c>
      <c r="G17" s="24">
        <f>SUM(G7:G16)</f>
        <v>0</v>
      </c>
      <c r="H17" s="24">
        <f>SUM(H7:H16)</f>
        <v>0</v>
      </c>
      <c r="I17" s="24">
        <f>SUM(I7:I16)</f>
        <v>1</v>
      </c>
      <c r="J17" s="288"/>
      <c r="K17" s="288"/>
    </row>
    <row r="18" spans="1:11" ht="14.7" thickBot="1" x14ac:dyDescent="0.55000000000000004">
      <c r="A18" s="288"/>
      <c r="B18" s="288"/>
      <c r="C18" s="288"/>
      <c r="E18" s="288"/>
      <c r="F18" s="288"/>
      <c r="G18" s="288"/>
      <c r="H18" s="288"/>
      <c r="I18" s="288"/>
      <c r="J18" s="288"/>
      <c r="K18" s="288"/>
    </row>
    <row r="19" spans="1:11" ht="43.35" thickBot="1" x14ac:dyDescent="0.55000000000000004">
      <c r="A19" s="288"/>
      <c r="B19" s="289" t="s">
        <v>506</v>
      </c>
      <c r="C19" s="290"/>
      <c r="D19" s="290"/>
      <c r="E19" s="290"/>
      <c r="F19" s="290"/>
      <c r="G19" s="290"/>
      <c r="H19" s="290"/>
      <c r="I19" s="290"/>
      <c r="J19" s="78" t="s">
        <v>507</v>
      </c>
      <c r="K19" s="79" t="s">
        <v>508</v>
      </c>
    </row>
    <row r="20" spans="1:11" ht="14.5" customHeight="1" x14ac:dyDescent="0.5">
      <c r="A20" s="288">
        <f>J20</f>
        <v>0</v>
      </c>
      <c r="B20" s="368" t="s">
        <v>531</v>
      </c>
      <c r="C20" s="369"/>
      <c r="D20" s="369"/>
      <c r="E20" s="369"/>
      <c r="F20" s="369"/>
      <c r="G20" s="369"/>
      <c r="H20" s="369"/>
      <c r="I20" s="370"/>
      <c r="J20" s="10"/>
      <c r="K20" s="10"/>
    </row>
    <row r="21" spans="1:11" x14ac:dyDescent="0.5">
      <c r="A21" s="288">
        <f t="shared" ref="A21:A29" si="0">J21</f>
        <v>1</v>
      </c>
      <c r="B21" s="371" t="s">
        <v>2133</v>
      </c>
      <c r="C21" s="372"/>
      <c r="D21" s="372"/>
      <c r="E21" s="372"/>
      <c r="F21" s="372"/>
      <c r="G21" s="372"/>
      <c r="H21" s="372"/>
      <c r="I21" s="372"/>
      <c r="J21" s="10">
        <v>1</v>
      </c>
      <c r="K21" s="10"/>
    </row>
    <row r="22" spans="1:11" x14ac:dyDescent="0.5">
      <c r="A22" s="288">
        <f t="shared" si="0"/>
        <v>0</v>
      </c>
      <c r="B22" s="371"/>
      <c r="C22" s="372"/>
      <c r="D22" s="372"/>
      <c r="E22" s="372"/>
      <c r="F22" s="372"/>
      <c r="G22" s="372"/>
      <c r="H22" s="372"/>
      <c r="I22" s="372"/>
      <c r="J22" s="10"/>
      <c r="K22" s="10"/>
    </row>
    <row r="23" spans="1:11" x14ac:dyDescent="0.5">
      <c r="A23" s="288">
        <f t="shared" si="0"/>
        <v>0</v>
      </c>
      <c r="B23" s="371"/>
      <c r="C23" s="372"/>
      <c r="D23" s="372"/>
      <c r="E23" s="372"/>
      <c r="F23" s="372"/>
      <c r="G23" s="372"/>
      <c r="H23" s="372"/>
      <c r="I23" s="372"/>
      <c r="J23" s="10"/>
      <c r="K23" s="10"/>
    </row>
    <row r="24" spans="1:11" x14ac:dyDescent="0.5">
      <c r="A24" s="288">
        <f t="shared" si="0"/>
        <v>0</v>
      </c>
      <c r="B24" s="371"/>
      <c r="C24" s="372"/>
      <c r="D24" s="372"/>
      <c r="E24" s="372"/>
      <c r="F24" s="372"/>
      <c r="G24" s="372"/>
      <c r="H24" s="372"/>
      <c r="I24" s="372"/>
      <c r="J24" s="10"/>
      <c r="K24" s="10"/>
    </row>
    <row r="25" spans="1:11" x14ac:dyDescent="0.5">
      <c r="A25" s="288">
        <f t="shared" si="0"/>
        <v>0</v>
      </c>
      <c r="B25" s="371"/>
      <c r="C25" s="372"/>
      <c r="D25" s="372"/>
      <c r="E25" s="372"/>
      <c r="F25" s="372"/>
      <c r="G25" s="372"/>
      <c r="H25" s="372"/>
      <c r="I25" s="372"/>
      <c r="J25" s="10"/>
      <c r="K25" s="10"/>
    </row>
    <row r="26" spans="1:11" x14ac:dyDescent="0.5">
      <c r="A26" s="288">
        <f t="shared" si="0"/>
        <v>0</v>
      </c>
      <c r="B26" s="371"/>
      <c r="C26" s="372"/>
      <c r="D26" s="372"/>
      <c r="E26" s="372"/>
      <c r="F26" s="372"/>
      <c r="G26" s="372"/>
      <c r="H26" s="372"/>
      <c r="I26" s="372"/>
      <c r="J26" s="10"/>
      <c r="K26" s="10"/>
    </row>
    <row r="27" spans="1:11" x14ac:dyDescent="0.5">
      <c r="A27" s="288">
        <f t="shared" si="0"/>
        <v>0</v>
      </c>
      <c r="B27" s="371"/>
      <c r="C27" s="372"/>
      <c r="D27" s="372"/>
      <c r="E27" s="372"/>
      <c r="F27" s="372"/>
      <c r="G27" s="372"/>
      <c r="H27" s="372"/>
      <c r="I27" s="372"/>
      <c r="J27" s="10"/>
      <c r="K27" s="10"/>
    </row>
    <row r="28" spans="1:11" x14ac:dyDescent="0.5">
      <c r="A28" s="288">
        <f t="shared" si="0"/>
        <v>0</v>
      </c>
      <c r="B28" s="371"/>
      <c r="C28" s="372"/>
      <c r="D28" s="372"/>
      <c r="E28" s="372"/>
      <c r="F28" s="372"/>
      <c r="G28" s="372"/>
      <c r="H28" s="372"/>
      <c r="I28" s="372"/>
      <c r="J28" s="10"/>
      <c r="K28" s="10"/>
    </row>
    <row r="29" spans="1:11" ht="14.7" thickBot="1" x14ac:dyDescent="0.55000000000000004">
      <c r="A29" s="288">
        <f t="shared" si="0"/>
        <v>0</v>
      </c>
      <c r="B29" s="374"/>
      <c r="C29" s="375"/>
      <c r="D29" s="375"/>
      <c r="E29" s="375"/>
      <c r="F29" s="375"/>
      <c r="G29" s="375"/>
      <c r="H29" s="375"/>
      <c r="I29" s="375"/>
      <c r="J29" s="10"/>
      <c r="K29" s="10"/>
    </row>
    <row r="30" spans="1:11" x14ac:dyDescent="0.5">
      <c r="A30" s="288"/>
      <c r="B30" s="288"/>
      <c r="C30" s="288"/>
      <c r="D30" s="288"/>
      <c r="E30" s="288"/>
      <c r="F30" s="288"/>
      <c r="G30" s="288"/>
      <c r="H30" s="288"/>
      <c r="I30" s="288"/>
      <c r="J30" s="288"/>
      <c r="K30" s="288"/>
    </row>
    <row r="31" spans="1:11" ht="14.7" thickBot="1" x14ac:dyDescent="0.55000000000000004">
      <c r="A31" s="288"/>
      <c r="B31" s="288"/>
      <c r="C31" s="288"/>
      <c r="D31" s="288"/>
      <c r="E31" s="288"/>
      <c r="F31" s="288"/>
      <c r="G31" s="288"/>
      <c r="H31" s="288"/>
      <c r="I31" s="288"/>
      <c r="J31" s="288"/>
      <c r="K31" s="288"/>
    </row>
    <row r="32" spans="1:11" ht="43.35" thickBot="1" x14ac:dyDescent="0.55000000000000004">
      <c r="A32" s="288"/>
      <c r="B32" s="289" t="s">
        <v>510</v>
      </c>
      <c r="C32" s="290"/>
      <c r="D32" s="290"/>
      <c r="E32" s="290"/>
      <c r="F32" s="290"/>
      <c r="G32" s="290"/>
      <c r="H32" s="290"/>
      <c r="I32" s="290"/>
      <c r="J32" s="78" t="s">
        <v>507</v>
      </c>
      <c r="K32" s="79" t="s">
        <v>508</v>
      </c>
    </row>
    <row r="33" spans="1:11" ht="14.5" customHeight="1" x14ac:dyDescent="0.5">
      <c r="A33" s="288">
        <f>J33</f>
        <v>1</v>
      </c>
      <c r="B33" s="368" t="s">
        <v>532</v>
      </c>
      <c r="C33" s="369"/>
      <c r="D33" s="369"/>
      <c r="E33" s="369"/>
      <c r="F33" s="369"/>
      <c r="G33" s="369"/>
      <c r="H33" s="369"/>
      <c r="I33" s="370"/>
      <c r="J33" s="10">
        <v>1</v>
      </c>
      <c r="K33" s="10"/>
    </row>
    <row r="34" spans="1:11" x14ac:dyDescent="0.5">
      <c r="A34" s="288">
        <f t="shared" ref="A34:A42" si="1">J34</f>
        <v>4</v>
      </c>
      <c r="B34" s="371" t="s">
        <v>533</v>
      </c>
      <c r="C34" s="372"/>
      <c r="D34" s="372"/>
      <c r="E34" s="372"/>
      <c r="F34" s="372"/>
      <c r="G34" s="372"/>
      <c r="H34" s="372"/>
      <c r="I34" s="372"/>
      <c r="J34" s="10">
        <v>4</v>
      </c>
      <c r="K34" s="10"/>
    </row>
    <row r="35" spans="1:11" x14ac:dyDescent="0.5">
      <c r="A35" s="288">
        <f t="shared" si="1"/>
        <v>3</v>
      </c>
      <c r="B35" s="371" t="s">
        <v>534</v>
      </c>
      <c r="C35" s="372"/>
      <c r="D35" s="372"/>
      <c r="E35" s="372"/>
      <c r="F35" s="372"/>
      <c r="G35" s="372"/>
      <c r="H35" s="372"/>
      <c r="I35" s="372"/>
      <c r="J35" s="10">
        <v>3</v>
      </c>
      <c r="K35" s="10"/>
    </row>
    <row r="36" spans="1:11" x14ac:dyDescent="0.5">
      <c r="A36" s="288">
        <f t="shared" si="1"/>
        <v>2</v>
      </c>
      <c r="B36" s="371" t="s">
        <v>535</v>
      </c>
      <c r="C36" s="372"/>
      <c r="D36" s="372"/>
      <c r="E36" s="372"/>
      <c r="F36" s="372"/>
      <c r="G36" s="372"/>
      <c r="H36" s="372"/>
      <c r="I36" s="372"/>
      <c r="J36" s="10">
        <v>2</v>
      </c>
      <c r="K36" s="10"/>
    </row>
    <row r="37" spans="1:11" x14ac:dyDescent="0.5">
      <c r="A37" s="288">
        <f t="shared" si="1"/>
        <v>0</v>
      </c>
      <c r="B37" s="371" t="s">
        <v>2133</v>
      </c>
      <c r="C37" s="372"/>
      <c r="D37" s="372"/>
      <c r="E37" s="372"/>
      <c r="F37" s="372"/>
      <c r="G37" s="372"/>
      <c r="H37" s="372"/>
      <c r="I37" s="372"/>
      <c r="J37" s="10"/>
      <c r="K37" s="10"/>
    </row>
    <row r="38" spans="1:11" x14ac:dyDescent="0.5">
      <c r="A38" s="288">
        <f t="shared" si="1"/>
        <v>0</v>
      </c>
      <c r="B38" s="371" t="s">
        <v>2142</v>
      </c>
      <c r="C38" s="372"/>
      <c r="D38" s="372"/>
      <c r="E38" s="372"/>
      <c r="F38" s="372"/>
      <c r="G38" s="372"/>
      <c r="H38" s="372"/>
      <c r="I38" s="372"/>
      <c r="J38" s="10"/>
      <c r="K38" s="10"/>
    </row>
    <row r="39" spans="1:11" x14ac:dyDescent="0.5">
      <c r="A39" s="288">
        <f t="shared" si="1"/>
        <v>0</v>
      </c>
      <c r="B39" s="371"/>
      <c r="C39" s="372"/>
      <c r="D39" s="372"/>
      <c r="E39" s="372"/>
      <c r="F39" s="372"/>
      <c r="G39" s="372"/>
      <c r="H39" s="372"/>
      <c r="I39" s="372"/>
      <c r="J39" s="10"/>
      <c r="K39" s="10"/>
    </row>
    <row r="40" spans="1:11" x14ac:dyDescent="0.5">
      <c r="A40" s="288">
        <f t="shared" si="1"/>
        <v>0</v>
      </c>
      <c r="B40" s="371"/>
      <c r="C40" s="372"/>
      <c r="D40" s="372"/>
      <c r="E40" s="372"/>
      <c r="F40" s="372"/>
      <c r="G40" s="372"/>
      <c r="H40" s="372"/>
      <c r="I40" s="372"/>
      <c r="J40" s="10"/>
      <c r="K40" s="10"/>
    </row>
    <row r="41" spans="1:11" x14ac:dyDescent="0.5">
      <c r="A41" s="288">
        <f t="shared" si="1"/>
        <v>0</v>
      </c>
      <c r="B41" s="371"/>
      <c r="C41" s="372"/>
      <c r="D41" s="372"/>
      <c r="E41" s="372"/>
      <c r="F41" s="372"/>
      <c r="G41" s="372"/>
      <c r="H41" s="372"/>
      <c r="I41" s="372"/>
      <c r="J41" s="10"/>
      <c r="K41" s="10"/>
    </row>
    <row r="42" spans="1:11" ht="14.7" thickBot="1" x14ac:dyDescent="0.55000000000000004">
      <c r="A42" s="288">
        <f t="shared" si="1"/>
        <v>0</v>
      </c>
      <c r="B42" s="374"/>
      <c r="C42" s="375"/>
      <c r="D42" s="375"/>
      <c r="E42" s="375"/>
      <c r="F42" s="375"/>
      <c r="G42" s="375"/>
      <c r="H42" s="375"/>
      <c r="I42" s="375"/>
      <c r="J42" s="10"/>
      <c r="K42" s="10"/>
    </row>
    <row r="43" spans="1:11" x14ac:dyDescent="0.5">
      <c r="A43" s="288"/>
      <c r="B43" s="288"/>
      <c r="C43" s="288"/>
      <c r="D43" s="288"/>
      <c r="E43" s="288"/>
      <c r="F43" s="288"/>
      <c r="G43" s="288"/>
      <c r="H43" s="288"/>
      <c r="I43" s="288"/>
      <c r="J43" s="288"/>
      <c r="K43" s="288"/>
    </row>
    <row r="44" spans="1:11" ht="14.7" thickBot="1" x14ac:dyDescent="0.55000000000000004">
      <c r="A44" s="288"/>
      <c r="B44" s="288"/>
      <c r="C44" s="288"/>
      <c r="D44" s="288"/>
      <c r="E44" s="288"/>
      <c r="F44" s="288"/>
      <c r="G44" s="288"/>
      <c r="H44" s="288"/>
      <c r="I44" s="288"/>
      <c r="J44" s="288"/>
      <c r="K44" s="288"/>
    </row>
    <row r="45" spans="1:11" ht="43.35" thickBot="1" x14ac:dyDescent="0.55000000000000004">
      <c r="A45" s="288"/>
      <c r="B45" s="289" t="s">
        <v>515</v>
      </c>
      <c r="C45" s="290"/>
      <c r="D45" s="290"/>
      <c r="E45" s="290"/>
      <c r="F45" s="290"/>
      <c r="G45" s="290"/>
      <c r="H45" s="290"/>
      <c r="I45" s="290"/>
      <c r="J45" s="78" t="s">
        <v>507</v>
      </c>
      <c r="K45" s="79" t="s">
        <v>508</v>
      </c>
    </row>
    <row r="46" spans="1:11" ht="14.5" customHeight="1" x14ac:dyDescent="0.5">
      <c r="A46" s="288">
        <f>J46</f>
        <v>2</v>
      </c>
      <c r="B46" s="368" t="s">
        <v>536</v>
      </c>
      <c r="C46" s="369"/>
      <c r="D46" s="369"/>
      <c r="E46" s="369"/>
      <c r="F46" s="369"/>
      <c r="G46" s="369"/>
      <c r="H46" s="369"/>
      <c r="I46" s="370"/>
      <c r="J46" s="10">
        <v>2</v>
      </c>
      <c r="K46" s="10"/>
    </row>
    <row r="47" spans="1:11" x14ac:dyDescent="0.5">
      <c r="A47" s="288">
        <f t="shared" ref="A47:A55" si="2">J47</f>
        <v>1</v>
      </c>
      <c r="B47" s="371" t="s">
        <v>537</v>
      </c>
      <c r="C47" s="372"/>
      <c r="D47" s="372"/>
      <c r="E47" s="372"/>
      <c r="F47" s="372"/>
      <c r="G47" s="372"/>
      <c r="H47" s="372"/>
      <c r="I47" s="372"/>
      <c r="J47" s="10">
        <v>1</v>
      </c>
      <c r="K47" s="10"/>
    </row>
    <row r="48" spans="1:11" x14ac:dyDescent="0.5">
      <c r="A48" s="288">
        <f t="shared" si="2"/>
        <v>3</v>
      </c>
      <c r="B48" s="371" t="s">
        <v>538</v>
      </c>
      <c r="C48" s="372"/>
      <c r="D48" s="372"/>
      <c r="E48" s="372"/>
      <c r="F48" s="372"/>
      <c r="G48" s="372"/>
      <c r="H48" s="372"/>
      <c r="I48" s="372"/>
      <c r="J48" s="10">
        <v>3</v>
      </c>
      <c r="K48" s="10"/>
    </row>
    <row r="49" spans="1:11" ht="30" customHeight="1" x14ac:dyDescent="0.5">
      <c r="A49" s="288">
        <f t="shared" si="2"/>
        <v>0</v>
      </c>
      <c r="B49" s="371" t="s">
        <v>2151</v>
      </c>
      <c r="C49" s="372"/>
      <c r="D49" s="372"/>
      <c r="E49" s="372"/>
      <c r="F49" s="372"/>
      <c r="G49" s="372"/>
      <c r="H49" s="372"/>
      <c r="I49" s="372"/>
      <c r="J49" s="10"/>
      <c r="K49" s="10"/>
    </row>
    <row r="50" spans="1:11" x14ac:dyDescent="0.5">
      <c r="A50" s="288">
        <f t="shared" si="2"/>
        <v>0</v>
      </c>
      <c r="B50" s="371"/>
      <c r="C50" s="372"/>
      <c r="D50" s="372"/>
      <c r="E50" s="372"/>
      <c r="F50" s="372"/>
      <c r="G50" s="372"/>
      <c r="H50" s="372"/>
      <c r="I50" s="372"/>
      <c r="J50" s="10"/>
      <c r="K50" s="10"/>
    </row>
    <row r="51" spans="1:11" x14ac:dyDescent="0.5">
      <c r="A51" s="288">
        <f t="shared" si="2"/>
        <v>0</v>
      </c>
      <c r="B51" s="371"/>
      <c r="C51" s="372"/>
      <c r="D51" s="372"/>
      <c r="E51" s="372"/>
      <c r="F51" s="372"/>
      <c r="G51" s="372"/>
      <c r="H51" s="372"/>
      <c r="I51" s="372"/>
      <c r="J51" s="10"/>
      <c r="K51" s="10"/>
    </row>
    <row r="52" spans="1:11" x14ac:dyDescent="0.5">
      <c r="A52" s="288">
        <f t="shared" si="2"/>
        <v>0</v>
      </c>
      <c r="B52" s="371"/>
      <c r="C52" s="372"/>
      <c r="D52" s="372"/>
      <c r="E52" s="372"/>
      <c r="F52" s="372"/>
      <c r="G52" s="372"/>
      <c r="H52" s="372"/>
      <c r="I52" s="372"/>
      <c r="J52" s="10"/>
      <c r="K52" s="10"/>
    </row>
    <row r="53" spans="1:11" x14ac:dyDescent="0.5">
      <c r="A53" s="288">
        <f t="shared" si="2"/>
        <v>0</v>
      </c>
      <c r="B53" s="371"/>
      <c r="C53" s="372"/>
      <c r="D53" s="372"/>
      <c r="E53" s="372"/>
      <c r="F53" s="372"/>
      <c r="G53" s="372"/>
      <c r="H53" s="372"/>
      <c r="I53" s="372"/>
      <c r="J53" s="10"/>
      <c r="K53" s="10"/>
    </row>
    <row r="54" spans="1:11" x14ac:dyDescent="0.5">
      <c r="A54" s="288">
        <f t="shared" si="2"/>
        <v>0</v>
      </c>
      <c r="B54" s="371"/>
      <c r="C54" s="372"/>
      <c r="D54" s="372"/>
      <c r="E54" s="372"/>
      <c r="F54" s="372"/>
      <c r="G54" s="372"/>
      <c r="H54" s="372"/>
      <c r="I54" s="372"/>
      <c r="J54" s="10"/>
      <c r="K54" s="10"/>
    </row>
    <row r="55" spans="1:11" ht="14.7" thickBot="1" x14ac:dyDescent="0.55000000000000004">
      <c r="A55" s="288">
        <f t="shared" si="2"/>
        <v>0</v>
      </c>
      <c r="B55" s="374"/>
      <c r="C55" s="375"/>
      <c r="D55" s="375"/>
      <c r="E55" s="375"/>
      <c r="F55" s="375"/>
      <c r="G55" s="375"/>
      <c r="H55" s="375"/>
      <c r="I55" s="375"/>
      <c r="J55" s="10"/>
      <c r="K55" s="10"/>
    </row>
    <row r="56" spans="1:11" x14ac:dyDescent="0.5">
      <c r="A56" s="288"/>
      <c r="B56" s="288"/>
      <c r="C56" s="288"/>
      <c r="D56" s="288"/>
      <c r="E56" s="288"/>
      <c r="F56" s="288"/>
      <c r="G56" s="288"/>
      <c r="H56" s="288"/>
      <c r="I56" s="288"/>
      <c r="J56" s="288"/>
      <c r="K56" s="288"/>
    </row>
  </sheetData>
  <mergeCells count="30">
    <mergeCell ref="B53:I53"/>
    <mergeCell ref="B54:I54"/>
    <mergeCell ref="B55:I55"/>
    <mergeCell ref="B48:I48"/>
    <mergeCell ref="B49:I49"/>
    <mergeCell ref="B50:I50"/>
    <mergeCell ref="B51:I51"/>
    <mergeCell ref="B52:I52"/>
    <mergeCell ref="B40:I40"/>
    <mergeCell ref="B41:I41"/>
    <mergeCell ref="B42:I42"/>
    <mergeCell ref="B46:I46"/>
    <mergeCell ref="B47:I47"/>
    <mergeCell ref="B29:I29"/>
    <mergeCell ref="B33:I33"/>
    <mergeCell ref="B34:I34"/>
    <mergeCell ref="B35:I35"/>
    <mergeCell ref="B39:I39"/>
    <mergeCell ref="B38:I38"/>
    <mergeCell ref="B37:I37"/>
    <mergeCell ref="B36:I36"/>
    <mergeCell ref="B27:I27"/>
    <mergeCell ref="B28:I28"/>
    <mergeCell ref="B20:I20"/>
    <mergeCell ref="B21:I21"/>
    <mergeCell ref="B22:I22"/>
    <mergeCell ref="B23:I23"/>
    <mergeCell ref="B24:I24"/>
    <mergeCell ref="B25:I25"/>
    <mergeCell ref="B26:I26"/>
  </mergeCells>
  <conditionalFormatting sqref="E13:E15 E7:I7 E9:I9 E11:I11 F13:I13 F15:I15 E17:I17">
    <cfRule type="expression" dxfId="1058" priority="3" stopIfTrue="1">
      <formula>IF(SUM(E8:I8)=1,1,0)</formula>
    </cfRule>
  </conditionalFormatting>
  <conditionalFormatting sqref="M1">
    <cfRule type="containsText" dxfId="1057" priority="1" operator="containsText" text="n/a">
      <formula>NOT(ISERROR(SEARCH("n/a",M1)))</formula>
    </cfRule>
    <cfRule type="containsText" dxfId="1056" priority="2" operator="containsText" text="no">
      <formula>NOT(ISERROR(SEARCH("no",M1)))</formula>
    </cfRule>
  </conditionalFormatting>
  <dataValidations count="3">
    <dataValidation type="list" allowBlank="1" showInputMessage="1" showErrorMessage="1" sqref="B7 B15 B13 B11 B9" xr:uid="{00000000-0002-0000-0700-000000000000}">
      <formula1>$E$6:$J$6</formula1>
    </dataValidation>
    <dataValidation allowBlank="1" showInputMessage="1" showErrorMessage="1" prompt="Select the cell to the left to access full dropdown list" sqref="C7 C15 C13 C11 C9" xr:uid="{00000000-0002-0000-0700-000001000000}"/>
    <dataValidation type="list" allowBlank="1" showInputMessage="1" showErrorMessage="1" sqref="B10 B16 B14 B12" xr:uid="{00000000-0002-0000-0700-000002000000}">
      <formula1>$D$6:$J$6</formula1>
    </dataValidation>
  </dataValidations>
  <hyperlinks>
    <hyperlink ref="D2" location="'S1'!G87" display="Program Evaluation and Data Collection" xr:uid="{00000000-0004-0000-0700-000000000000}"/>
    <hyperlink ref="D7" location="'S1'!G88" display="'S1'!G88" xr:uid="{00000000-0004-0000-0700-000001000000}"/>
    <hyperlink ref="D9" location="'S1'!G93" display="'S1'!G93" xr:uid="{00000000-0004-0000-0700-000002000000}"/>
    <hyperlink ref="D13" location="'S1'!G106" display="'S1'!G106" xr:uid="{00000000-0004-0000-0700-000003000000}"/>
    <hyperlink ref="D15" location="'S1'!G111" display="'S1'!G111" xr:uid="{00000000-0004-0000-0700-000004000000}"/>
    <hyperlink ref="D11" location="'S1'!G97" display="1.3.3 States shall develop a comprehensive evaluation program to measure progress toward the established goals and objectives of the driver education program and optimize the allocation of resources" xr:uid="{00000000-0004-0000-0700-000005000000}"/>
    <hyperlink ref="M1" location="TOC!A1" display="Return to Table of Contents" xr:uid="{00000000-0004-0000-0700-000006000000}"/>
    <hyperlink ref="D1" location="'S1'!G2" display="Program Administration" xr:uid="{B37D0267-282F-489C-98DC-DF3247F62913}"/>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Assessment_DataCollection!$V$1:$V$13</xm:f>
          </x14:formula1>
          <xm:sqref>J20:K29 J33:K42 J46:K55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O49"/>
  <sheetViews>
    <sheetView topLeftCell="B25" workbookViewId="0">
      <selection activeCell="B29" sqref="B29:I29"/>
    </sheetView>
  </sheetViews>
  <sheetFormatPr defaultRowHeight="14.35" x14ac:dyDescent="0.5"/>
  <cols>
    <col min="1" max="1" width="0" hidden="1" customWidth="1"/>
    <col min="2" max="2" width="14.52734375" customWidth="1"/>
    <col min="3" max="3" width="4" customWidth="1"/>
    <col min="4" max="4" width="32.52734375" style="30" customWidth="1"/>
    <col min="5" max="11" width="9.52734375" customWidth="1"/>
    <col min="13" max="13" width="23.29296875" customWidth="1"/>
  </cols>
  <sheetData>
    <row r="1" spans="1:15" x14ac:dyDescent="0.5">
      <c r="A1" s="288"/>
      <c r="B1" s="24" t="str">
        <f>Assessment_DataCollection!A1</f>
        <v>SECTION</v>
      </c>
      <c r="C1" s="288"/>
      <c r="D1" s="340" t="s">
        <v>164</v>
      </c>
      <c r="E1" s="288"/>
      <c r="F1" s="288"/>
      <c r="G1" s="288"/>
      <c r="H1" s="288"/>
      <c r="I1" s="288"/>
      <c r="J1" s="288"/>
      <c r="K1" s="288"/>
      <c r="L1" s="288"/>
      <c r="M1" s="97" t="s">
        <v>81</v>
      </c>
      <c r="N1" s="288"/>
      <c r="O1" s="288"/>
    </row>
    <row r="2" spans="1:15" x14ac:dyDescent="0.5">
      <c r="A2" s="288"/>
      <c r="B2" s="24" t="s">
        <v>493</v>
      </c>
      <c r="C2" s="36">
        <f>Assessment_DataCollection!A115</f>
        <v>1.4</v>
      </c>
      <c r="D2" s="66" t="s">
        <v>470</v>
      </c>
      <c r="E2" s="288"/>
      <c r="F2" s="288"/>
      <c r="G2" s="288"/>
      <c r="H2" s="288"/>
      <c r="I2" s="288"/>
      <c r="J2" s="288"/>
      <c r="K2" s="288"/>
      <c r="L2" s="288"/>
      <c r="M2" s="288"/>
      <c r="N2" s="288"/>
      <c r="O2" s="288"/>
    </row>
    <row r="6" spans="1:15" ht="86.7" thickBot="1" x14ac:dyDescent="0.55000000000000004">
      <c r="A6" s="288"/>
      <c r="B6" s="26" t="s">
        <v>495</v>
      </c>
      <c r="C6" s="26"/>
      <c r="D6" s="50" t="s">
        <v>496</v>
      </c>
      <c r="E6" s="47" t="s">
        <v>497</v>
      </c>
      <c r="F6" s="47" t="s">
        <v>498</v>
      </c>
      <c r="G6" s="47" t="s">
        <v>499</v>
      </c>
      <c r="H6" s="47" t="s">
        <v>500</v>
      </c>
      <c r="I6" s="48" t="s">
        <v>501</v>
      </c>
      <c r="J6" s="288"/>
      <c r="K6" s="288"/>
      <c r="L6" s="288"/>
      <c r="M6" s="288"/>
      <c r="N6" s="288"/>
      <c r="O6" s="288"/>
    </row>
    <row r="7" spans="1:15" ht="180.75" customHeight="1" thickTop="1" thickBot="1" x14ac:dyDescent="0.55000000000000004">
      <c r="A7" s="288"/>
      <c r="B7" s="51" t="s">
        <v>499</v>
      </c>
      <c r="C7" s="52" t="s">
        <v>502</v>
      </c>
      <c r="D7" s="76"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E7" s="53"/>
      <c r="F7" s="53"/>
      <c r="G7" s="53"/>
      <c r="H7" s="53"/>
      <c r="I7" s="53"/>
      <c r="J7" s="288"/>
      <c r="K7" s="288"/>
      <c r="L7" s="338" t="s">
        <v>520</v>
      </c>
      <c r="M7" s="338" t="s">
        <v>521</v>
      </c>
      <c r="N7" s="338" t="s">
        <v>15</v>
      </c>
      <c r="O7" s="338" t="s">
        <v>522</v>
      </c>
    </row>
    <row r="8" spans="1:15" hidden="1" x14ac:dyDescent="0.5">
      <c r="A8" s="288"/>
      <c r="B8" s="23"/>
      <c r="C8" s="34" t="s">
        <v>15</v>
      </c>
      <c r="D8" s="32"/>
      <c r="E8" s="12" t="str">
        <f>IF($B7=E6,1,"")</f>
        <v/>
      </c>
      <c r="F8" s="12" t="str">
        <f>IF($B7=F6,1,"")</f>
        <v/>
      </c>
      <c r="G8" s="12">
        <f>IF($B7=G6,1,"")</f>
        <v>1</v>
      </c>
      <c r="H8" s="12" t="str">
        <f>IF($B7=H6,1,"")</f>
        <v/>
      </c>
      <c r="I8" s="12" t="str">
        <f>IF($B7=I6,1,"")</f>
        <v/>
      </c>
      <c r="J8" s="288"/>
      <c r="K8" s="288"/>
      <c r="L8" s="288" t="s">
        <v>503</v>
      </c>
      <c r="M8" s="288" t="s">
        <v>504</v>
      </c>
      <c r="N8" s="288" t="s">
        <v>15</v>
      </c>
      <c r="O8" s="288"/>
    </row>
    <row r="9" spans="1:15" ht="14.7" thickTop="1" x14ac:dyDescent="0.5">
      <c r="A9" s="288"/>
      <c r="B9" s="288" t="s">
        <v>15</v>
      </c>
      <c r="C9" s="288"/>
      <c r="D9" s="33" t="s">
        <v>505</v>
      </c>
      <c r="E9" s="24">
        <f>SUM(E7:E8)</f>
        <v>0</v>
      </c>
      <c r="F9" s="24">
        <f>SUM(F7:F8)</f>
        <v>0</v>
      </c>
      <c r="G9" s="24">
        <f>SUM(G7:G8)</f>
        <v>1</v>
      </c>
      <c r="H9" s="24">
        <f>SUM(H7:H8)</f>
        <v>0</v>
      </c>
      <c r="I9" s="24">
        <f>SUM(I7:I8)</f>
        <v>0</v>
      </c>
      <c r="J9" s="288"/>
      <c r="K9" s="288"/>
      <c r="L9" s="288"/>
      <c r="M9" s="288"/>
      <c r="N9" s="288"/>
      <c r="O9" s="288"/>
    </row>
    <row r="11" spans="1:15" ht="14.7" thickBot="1" x14ac:dyDescent="0.55000000000000004">
      <c r="A11" s="288"/>
      <c r="B11" s="288"/>
      <c r="C11" s="288"/>
      <c r="E11" s="288"/>
      <c r="F11" s="288"/>
      <c r="G11" s="288"/>
      <c r="H11" s="288"/>
      <c r="I11" s="288"/>
      <c r="J11" s="288"/>
      <c r="K11" s="288"/>
      <c r="L11" s="288"/>
      <c r="M11" s="288"/>
      <c r="N11" s="288"/>
      <c r="O11" s="288"/>
    </row>
    <row r="12" spans="1:15" ht="43.35" thickBot="1" x14ac:dyDescent="0.55000000000000004">
      <c r="A12" s="288"/>
      <c r="B12" s="289" t="s">
        <v>506</v>
      </c>
      <c r="C12" s="290"/>
      <c r="D12" s="290"/>
      <c r="E12" s="290"/>
      <c r="F12" s="290"/>
      <c r="G12" s="290"/>
      <c r="H12" s="290"/>
      <c r="I12" s="290"/>
      <c r="J12" s="78" t="s">
        <v>507</v>
      </c>
      <c r="K12" s="79" t="s">
        <v>508</v>
      </c>
      <c r="L12" s="288"/>
      <c r="M12" s="288"/>
      <c r="N12" s="288"/>
      <c r="O12" s="288"/>
    </row>
    <row r="13" spans="1:15" ht="14.5" customHeight="1" x14ac:dyDescent="0.5">
      <c r="A13" s="288">
        <f t="shared" ref="A13:A22" si="0">J13</f>
        <v>0</v>
      </c>
      <c r="B13" s="368" t="s">
        <v>539</v>
      </c>
      <c r="C13" s="369"/>
      <c r="D13" s="369"/>
      <c r="E13" s="369"/>
      <c r="F13" s="369"/>
      <c r="G13" s="369"/>
      <c r="H13" s="369"/>
      <c r="I13" s="370"/>
      <c r="J13" s="10"/>
      <c r="K13" s="10"/>
      <c r="L13" s="288"/>
      <c r="M13" s="288"/>
      <c r="N13" s="288"/>
      <c r="O13" s="288"/>
    </row>
    <row r="14" spans="1:15" ht="34.5" customHeight="1" x14ac:dyDescent="0.5">
      <c r="A14" s="288">
        <f t="shared" si="0"/>
        <v>1</v>
      </c>
      <c r="B14" s="371" t="s">
        <v>2134</v>
      </c>
      <c r="C14" s="372"/>
      <c r="D14" s="372"/>
      <c r="E14" s="372"/>
      <c r="F14" s="372"/>
      <c r="G14" s="372"/>
      <c r="H14" s="372"/>
      <c r="I14" s="372"/>
      <c r="J14" s="10">
        <v>1</v>
      </c>
      <c r="K14" s="10"/>
      <c r="L14" s="288"/>
      <c r="M14" s="288"/>
      <c r="N14" s="288"/>
      <c r="O14" s="288"/>
    </row>
    <row r="15" spans="1:15" x14ac:dyDescent="0.5">
      <c r="A15" s="288">
        <f t="shared" si="0"/>
        <v>0</v>
      </c>
      <c r="B15" s="371"/>
      <c r="C15" s="372"/>
      <c r="D15" s="372"/>
      <c r="E15" s="372"/>
      <c r="F15" s="372"/>
      <c r="G15" s="372"/>
      <c r="H15" s="372"/>
      <c r="I15" s="372"/>
      <c r="J15" s="10"/>
      <c r="K15" s="10"/>
      <c r="L15" s="288"/>
      <c r="M15" s="288"/>
      <c r="N15" s="288"/>
      <c r="O15" s="288"/>
    </row>
    <row r="16" spans="1:15" x14ac:dyDescent="0.5">
      <c r="A16" s="288">
        <f t="shared" si="0"/>
        <v>0</v>
      </c>
      <c r="B16" s="371"/>
      <c r="C16" s="372"/>
      <c r="D16" s="372"/>
      <c r="E16" s="372"/>
      <c r="F16" s="372"/>
      <c r="G16" s="372"/>
      <c r="H16" s="372"/>
      <c r="I16" s="372"/>
      <c r="J16" s="10"/>
      <c r="K16" s="10"/>
      <c r="L16" s="288"/>
      <c r="M16" s="288"/>
      <c r="N16" s="288"/>
      <c r="O16" s="288"/>
    </row>
    <row r="17" spans="1:11" x14ac:dyDescent="0.5">
      <c r="A17" s="288">
        <f t="shared" si="0"/>
        <v>0</v>
      </c>
      <c r="B17" s="371"/>
      <c r="C17" s="372"/>
      <c r="D17" s="372"/>
      <c r="E17" s="372"/>
      <c r="F17" s="372"/>
      <c r="G17" s="372"/>
      <c r="H17" s="372"/>
      <c r="I17" s="372"/>
      <c r="J17" s="10"/>
      <c r="K17" s="10"/>
    </row>
    <row r="18" spans="1:11" x14ac:dyDescent="0.5">
      <c r="A18" s="288">
        <f t="shared" si="0"/>
        <v>0</v>
      </c>
      <c r="B18" s="371"/>
      <c r="C18" s="372"/>
      <c r="D18" s="372"/>
      <c r="E18" s="372"/>
      <c r="F18" s="372"/>
      <c r="G18" s="372"/>
      <c r="H18" s="372"/>
      <c r="I18" s="372"/>
      <c r="J18" s="10"/>
      <c r="K18" s="10"/>
    </row>
    <row r="19" spans="1:11" x14ac:dyDescent="0.5">
      <c r="A19" s="288">
        <f t="shared" si="0"/>
        <v>0</v>
      </c>
      <c r="B19" s="371"/>
      <c r="C19" s="372"/>
      <c r="D19" s="372"/>
      <c r="E19" s="372"/>
      <c r="F19" s="372"/>
      <c r="G19" s="372"/>
      <c r="H19" s="372"/>
      <c r="I19" s="372"/>
      <c r="J19" s="10"/>
      <c r="K19" s="10"/>
    </row>
    <row r="20" spans="1:11" x14ac:dyDescent="0.5">
      <c r="A20" s="288">
        <f t="shared" si="0"/>
        <v>0</v>
      </c>
      <c r="B20" s="371"/>
      <c r="C20" s="372"/>
      <c r="D20" s="372"/>
      <c r="E20" s="372"/>
      <c r="F20" s="372"/>
      <c r="G20" s="372"/>
      <c r="H20" s="372"/>
      <c r="I20" s="372"/>
      <c r="J20" s="10"/>
      <c r="K20" s="10"/>
    </row>
    <row r="21" spans="1:11" x14ac:dyDescent="0.5">
      <c r="A21" s="288">
        <f t="shared" si="0"/>
        <v>0</v>
      </c>
      <c r="B21" s="371"/>
      <c r="C21" s="372"/>
      <c r="D21" s="372"/>
      <c r="E21" s="372"/>
      <c r="F21" s="372"/>
      <c r="G21" s="372"/>
      <c r="H21" s="372"/>
      <c r="I21" s="372"/>
      <c r="J21" s="10"/>
      <c r="K21" s="10"/>
    </row>
    <row r="22" spans="1:11" ht="14.7" thickBot="1" x14ac:dyDescent="0.55000000000000004">
      <c r="A22" s="288">
        <f t="shared" si="0"/>
        <v>0</v>
      </c>
      <c r="B22" s="374"/>
      <c r="C22" s="375"/>
      <c r="D22" s="375"/>
      <c r="E22" s="375"/>
      <c r="F22" s="375"/>
      <c r="G22" s="375"/>
      <c r="H22" s="375"/>
      <c r="I22" s="375"/>
      <c r="J22" s="10"/>
      <c r="K22" s="10"/>
    </row>
    <row r="23" spans="1:11" x14ac:dyDescent="0.5">
      <c r="A23" s="288"/>
      <c r="B23" s="288"/>
      <c r="C23" s="288"/>
      <c r="D23" s="288"/>
      <c r="E23" s="288"/>
      <c r="F23" s="288"/>
      <c r="G23" s="288"/>
      <c r="H23" s="288"/>
      <c r="I23" s="288"/>
      <c r="J23" s="288"/>
      <c r="K23" s="288"/>
    </row>
    <row r="24" spans="1:11" ht="14.7" thickBot="1" x14ac:dyDescent="0.55000000000000004">
      <c r="A24" s="288"/>
      <c r="B24" s="288"/>
      <c r="C24" s="288"/>
      <c r="D24" s="288"/>
      <c r="E24" s="288"/>
      <c r="F24" s="288"/>
      <c r="G24" s="288"/>
      <c r="H24" s="288"/>
      <c r="I24" s="288"/>
      <c r="J24" s="288"/>
      <c r="K24" s="288"/>
    </row>
    <row r="25" spans="1:11" ht="43.35" thickBot="1" x14ac:dyDescent="0.55000000000000004">
      <c r="A25" s="288"/>
      <c r="B25" s="289" t="s">
        <v>510</v>
      </c>
      <c r="C25" s="290"/>
      <c r="D25" s="290"/>
      <c r="E25" s="290"/>
      <c r="F25" s="290"/>
      <c r="G25" s="290"/>
      <c r="H25" s="290"/>
      <c r="I25" s="290"/>
      <c r="J25" s="78" t="s">
        <v>507</v>
      </c>
      <c r="K25" s="79" t="s">
        <v>508</v>
      </c>
    </row>
    <row r="26" spans="1:11" ht="14.5" customHeight="1" x14ac:dyDescent="0.5">
      <c r="A26" s="288">
        <f t="shared" ref="A26:A35" si="1">J26</f>
        <v>2</v>
      </c>
      <c r="B26" s="368" t="s">
        <v>540</v>
      </c>
      <c r="C26" s="369"/>
      <c r="D26" s="369"/>
      <c r="E26" s="369"/>
      <c r="F26" s="369"/>
      <c r="G26" s="369"/>
      <c r="H26" s="369"/>
      <c r="I26" s="370"/>
      <c r="J26" s="10">
        <v>2</v>
      </c>
      <c r="K26" s="10"/>
    </row>
    <row r="27" spans="1:11" x14ac:dyDescent="0.5">
      <c r="A27" s="288">
        <f t="shared" si="1"/>
        <v>1</v>
      </c>
      <c r="B27" s="371" t="s">
        <v>541</v>
      </c>
      <c r="C27" s="372"/>
      <c r="D27" s="372"/>
      <c r="E27" s="372"/>
      <c r="F27" s="372"/>
      <c r="G27" s="372"/>
      <c r="H27" s="372"/>
      <c r="I27" s="372"/>
      <c r="J27" s="10">
        <v>1</v>
      </c>
      <c r="K27" s="10"/>
    </row>
    <row r="28" spans="1:11" x14ac:dyDescent="0.5">
      <c r="A28" s="288">
        <f t="shared" si="1"/>
        <v>3</v>
      </c>
      <c r="B28" s="371" t="s">
        <v>542</v>
      </c>
      <c r="C28" s="372"/>
      <c r="D28" s="372"/>
      <c r="E28" s="372"/>
      <c r="F28" s="372"/>
      <c r="G28" s="372"/>
      <c r="H28" s="372"/>
      <c r="I28" s="372"/>
      <c r="J28" s="10">
        <v>3</v>
      </c>
      <c r="K28" s="10"/>
    </row>
    <row r="29" spans="1:11" x14ac:dyDescent="0.5">
      <c r="A29" s="288">
        <f t="shared" si="1"/>
        <v>4</v>
      </c>
      <c r="B29" s="371" t="s">
        <v>543</v>
      </c>
      <c r="C29" s="372"/>
      <c r="D29" s="372"/>
      <c r="E29" s="372"/>
      <c r="F29" s="372"/>
      <c r="G29" s="372"/>
      <c r="H29" s="372"/>
      <c r="I29" s="372"/>
      <c r="J29" s="10">
        <v>4</v>
      </c>
      <c r="K29" s="10"/>
    </row>
    <row r="30" spans="1:11" x14ac:dyDescent="0.5">
      <c r="A30" s="288">
        <f t="shared" si="1"/>
        <v>5</v>
      </c>
      <c r="B30" s="371" t="s">
        <v>544</v>
      </c>
      <c r="C30" s="372"/>
      <c r="D30" s="372"/>
      <c r="E30" s="372"/>
      <c r="F30" s="372"/>
      <c r="G30" s="372"/>
      <c r="H30" s="372"/>
      <c r="I30" s="372"/>
      <c r="J30" s="10">
        <v>5</v>
      </c>
      <c r="K30" s="10"/>
    </row>
    <row r="31" spans="1:11" x14ac:dyDescent="0.5">
      <c r="A31" s="288">
        <f t="shared" si="1"/>
        <v>0</v>
      </c>
      <c r="B31" s="371" t="s">
        <v>2143</v>
      </c>
      <c r="C31" s="372"/>
      <c r="D31" s="372"/>
      <c r="E31" s="372"/>
      <c r="F31" s="372"/>
      <c r="G31" s="372"/>
      <c r="H31" s="372"/>
      <c r="I31" s="372"/>
      <c r="J31" s="10"/>
      <c r="K31" s="10"/>
    </row>
    <row r="32" spans="1:11" x14ac:dyDescent="0.5">
      <c r="A32" s="288">
        <f t="shared" si="1"/>
        <v>0</v>
      </c>
      <c r="B32" s="371"/>
      <c r="C32" s="372"/>
      <c r="D32" s="372"/>
      <c r="E32" s="372"/>
      <c r="F32" s="372"/>
      <c r="G32" s="372"/>
      <c r="H32" s="372"/>
      <c r="I32" s="372"/>
      <c r="J32" s="10"/>
      <c r="K32" s="10"/>
    </row>
    <row r="33" spans="1:11" x14ac:dyDescent="0.5">
      <c r="A33" s="288">
        <f t="shared" si="1"/>
        <v>0</v>
      </c>
      <c r="B33" s="371"/>
      <c r="C33" s="372"/>
      <c r="D33" s="372"/>
      <c r="E33" s="372"/>
      <c r="F33" s="372"/>
      <c r="G33" s="372"/>
      <c r="H33" s="372"/>
      <c r="I33" s="372"/>
      <c r="J33" s="10"/>
      <c r="K33" s="10"/>
    </row>
    <row r="34" spans="1:11" x14ac:dyDescent="0.5">
      <c r="A34" s="288">
        <f t="shared" si="1"/>
        <v>0</v>
      </c>
      <c r="B34" s="371"/>
      <c r="C34" s="372"/>
      <c r="D34" s="372"/>
      <c r="E34" s="372"/>
      <c r="F34" s="372"/>
      <c r="G34" s="372"/>
      <c r="H34" s="372"/>
      <c r="I34" s="372"/>
      <c r="J34" s="10"/>
      <c r="K34" s="10"/>
    </row>
    <row r="35" spans="1:11" ht="14.7" thickBot="1" x14ac:dyDescent="0.55000000000000004">
      <c r="A35" s="288">
        <f t="shared" si="1"/>
        <v>0</v>
      </c>
      <c r="B35" s="374"/>
      <c r="C35" s="375"/>
      <c r="D35" s="375"/>
      <c r="E35" s="375"/>
      <c r="F35" s="375"/>
      <c r="G35" s="375"/>
      <c r="H35" s="375"/>
      <c r="I35" s="375"/>
      <c r="J35" s="10"/>
      <c r="K35" s="10"/>
    </row>
    <row r="36" spans="1:11" x14ac:dyDescent="0.5">
      <c r="A36" s="288"/>
      <c r="B36" s="288"/>
      <c r="C36" s="288"/>
      <c r="D36" s="288"/>
      <c r="E36" s="288"/>
      <c r="F36" s="288"/>
      <c r="G36" s="288"/>
      <c r="H36" s="288"/>
      <c r="I36" s="288"/>
      <c r="J36" s="288"/>
      <c r="K36" s="288"/>
    </row>
    <row r="37" spans="1:11" ht="14.7" thickBot="1" x14ac:dyDescent="0.55000000000000004">
      <c r="A37" s="288"/>
      <c r="B37" s="288"/>
      <c r="C37" s="288"/>
      <c r="D37" s="288"/>
      <c r="E37" s="288"/>
      <c r="F37" s="288"/>
      <c r="G37" s="288"/>
      <c r="H37" s="288"/>
      <c r="I37" s="288"/>
      <c r="J37" s="288"/>
      <c r="K37" s="288"/>
    </row>
    <row r="38" spans="1:11" ht="43.35" thickBot="1" x14ac:dyDescent="0.55000000000000004">
      <c r="A38" s="288"/>
      <c r="B38" s="289" t="s">
        <v>515</v>
      </c>
      <c r="C38" s="290"/>
      <c r="D38" s="290"/>
      <c r="E38" s="290"/>
      <c r="F38" s="290"/>
      <c r="G38" s="290"/>
      <c r="H38" s="290"/>
      <c r="I38" s="290"/>
      <c r="J38" s="78" t="s">
        <v>507</v>
      </c>
      <c r="K38" s="79" t="s">
        <v>508</v>
      </c>
    </row>
    <row r="39" spans="1:11" ht="14.5" customHeight="1" x14ac:dyDescent="0.5">
      <c r="A39" s="288">
        <f t="shared" ref="A39:A48" si="2">J39</f>
        <v>1</v>
      </c>
      <c r="B39" s="368" t="s">
        <v>545</v>
      </c>
      <c r="C39" s="369"/>
      <c r="D39" s="369"/>
      <c r="E39" s="369"/>
      <c r="F39" s="369"/>
      <c r="G39" s="369"/>
      <c r="H39" s="369"/>
      <c r="I39" s="370"/>
      <c r="J39" s="10">
        <v>1</v>
      </c>
      <c r="K39" s="10"/>
    </row>
    <row r="40" spans="1:11" x14ac:dyDescent="0.5">
      <c r="A40" s="288">
        <f t="shared" si="2"/>
        <v>2</v>
      </c>
      <c r="B40" s="371" t="s">
        <v>546</v>
      </c>
      <c r="C40" s="372"/>
      <c r="D40" s="372"/>
      <c r="E40" s="372"/>
      <c r="F40" s="372"/>
      <c r="G40" s="372"/>
      <c r="H40" s="372"/>
      <c r="I40" s="372"/>
      <c r="J40" s="10">
        <v>2</v>
      </c>
      <c r="K40" s="10"/>
    </row>
    <row r="41" spans="1:11" x14ac:dyDescent="0.5">
      <c r="A41" s="288">
        <f t="shared" si="2"/>
        <v>3</v>
      </c>
      <c r="B41" s="371" t="s">
        <v>547</v>
      </c>
      <c r="C41" s="372"/>
      <c r="D41" s="372"/>
      <c r="E41" s="372"/>
      <c r="F41" s="372"/>
      <c r="G41" s="372"/>
      <c r="H41" s="372"/>
      <c r="I41" s="372"/>
      <c r="J41" s="10">
        <v>3</v>
      </c>
      <c r="K41" s="10"/>
    </row>
    <row r="42" spans="1:11" ht="36.5" customHeight="1" x14ac:dyDescent="0.5">
      <c r="A42" s="288">
        <f t="shared" si="2"/>
        <v>0</v>
      </c>
      <c r="B42" s="371" t="s">
        <v>2152</v>
      </c>
      <c r="C42" s="372"/>
      <c r="D42" s="372"/>
      <c r="E42" s="372"/>
      <c r="F42" s="372"/>
      <c r="G42" s="372"/>
      <c r="H42" s="372"/>
      <c r="I42" s="372"/>
      <c r="J42" s="10"/>
      <c r="K42" s="10"/>
    </row>
    <row r="43" spans="1:11" x14ac:dyDescent="0.5">
      <c r="A43" s="288">
        <f t="shared" si="2"/>
        <v>0</v>
      </c>
      <c r="B43" s="371" t="s">
        <v>2153</v>
      </c>
      <c r="C43" s="372"/>
      <c r="D43" s="372"/>
      <c r="E43" s="372"/>
      <c r="F43" s="372"/>
      <c r="G43" s="372"/>
      <c r="H43" s="372"/>
      <c r="I43" s="372"/>
      <c r="J43" s="10"/>
      <c r="K43" s="10"/>
    </row>
    <row r="44" spans="1:11" ht="44.5" customHeight="1" x14ac:dyDescent="0.5">
      <c r="A44" s="288">
        <f t="shared" si="2"/>
        <v>0</v>
      </c>
      <c r="B44" s="371" t="s">
        <v>2154</v>
      </c>
      <c r="C44" s="372"/>
      <c r="D44" s="372"/>
      <c r="E44" s="372"/>
      <c r="F44" s="372"/>
      <c r="G44" s="372"/>
      <c r="H44" s="372"/>
      <c r="I44" s="372"/>
      <c r="J44" s="10"/>
      <c r="K44" s="10"/>
    </row>
    <row r="45" spans="1:11" x14ac:dyDescent="0.5">
      <c r="A45" s="288">
        <f t="shared" si="2"/>
        <v>0</v>
      </c>
      <c r="B45" s="371"/>
      <c r="C45" s="372"/>
      <c r="D45" s="372"/>
      <c r="E45" s="372"/>
      <c r="F45" s="372"/>
      <c r="G45" s="372"/>
      <c r="H45" s="372"/>
      <c r="I45" s="372"/>
      <c r="J45" s="10"/>
      <c r="K45" s="10"/>
    </row>
    <row r="46" spans="1:11" x14ac:dyDescent="0.5">
      <c r="A46" s="288">
        <f t="shared" si="2"/>
        <v>0</v>
      </c>
      <c r="B46" s="371"/>
      <c r="C46" s="372"/>
      <c r="D46" s="372"/>
      <c r="E46" s="372"/>
      <c r="F46" s="372"/>
      <c r="G46" s="372"/>
      <c r="H46" s="372"/>
      <c r="I46" s="372"/>
      <c r="J46" s="10"/>
      <c r="K46" s="10"/>
    </row>
    <row r="47" spans="1:11" x14ac:dyDescent="0.5">
      <c r="A47" s="288">
        <f t="shared" si="2"/>
        <v>0</v>
      </c>
      <c r="B47" s="371"/>
      <c r="C47" s="372"/>
      <c r="D47" s="372"/>
      <c r="E47" s="372"/>
      <c r="F47" s="372"/>
      <c r="G47" s="372"/>
      <c r="H47" s="372"/>
      <c r="I47" s="372"/>
      <c r="J47" s="10"/>
      <c r="K47" s="10"/>
    </row>
    <row r="48" spans="1:11" ht="14.7" thickBot="1" x14ac:dyDescent="0.55000000000000004">
      <c r="A48" s="288">
        <f t="shared" si="2"/>
        <v>0</v>
      </c>
      <c r="B48" s="374"/>
      <c r="C48" s="375"/>
      <c r="D48" s="375"/>
      <c r="E48" s="375"/>
      <c r="F48" s="375"/>
      <c r="G48" s="375"/>
      <c r="H48" s="375"/>
      <c r="I48" s="375"/>
      <c r="J48" s="10"/>
      <c r="K48" s="10"/>
    </row>
    <row r="49" spans="4:4" x14ac:dyDescent="0.5">
      <c r="D49" s="288"/>
    </row>
  </sheetData>
  <mergeCells count="30">
    <mergeCell ref="B22:I22"/>
    <mergeCell ref="B48:I48"/>
    <mergeCell ref="B26:I26"/>
    <mergeCell ref="B27:I27"/>
    <mergeCell ref="B28:I28"/>
    <mergeCell ref="B29:I29"/>
    <mergeCell ref="B30:I30"/>
    <mergeCell ref="B31:I31"/>
    <mergeCell ref="B32:I32"/>
    <mergeCell ref="B33:I33"/>
    <mergeCell ref="B34:I34"/>
    <mergeCell ref="B35:I35"/>
    <mergeCell ref="B44:I44"/>
    <mergeCell ref="B45:I45"/>
    <mergeCell ref="B46:I46"/>
    <mergeCell ref="B47:I47"/>
    <mergeCell ref="B39:I39"/>
    <mergeCell ref="B40:I40"/>
    <mergeCell ref="B41:I41"/>
    <mergeCell ref="B42:I42"/>
    <mergeCell ref="B43:I43"/>
    <mergeCell ref="B19:I19"/>
    <mergeCell ref="B20:I20"/>
    <mergeCell ref="B21:I21"/>
    <mergeCell ref="B13:I13"/>
    <mergeCell ref="B14:I14"/>
    <mergeCell ref="B15:I15"/>
    <mergeCell ref="B16:I16"/>
    <mergeCell ref="B17:I17"/>
    <mergeCell ref="B18:I18"/>
  </mergeCells>
  <conditionalFormatting sqref="E7:I7 E9:I9">
    <cfRule type="expression" dxfId="1055" priority="3" stopIfTrue="1">
      <formula>IF(SUM(E8:I8)=1,1,0)</formula>
    </cfRule>
  </conditionalFormatting>
  <conditionalFormatting sqref="M1">
    <cfRule type="containsText" dxfId="1054" priority="1" operator="containsText" text="n/a">
      <formula>NOT(ISERROR(SEARCH("n/a",M1)))</formula>
    </cfRule>
    <cfRule type="containsText" dxfId="1053"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0800-000000000000}"/>
    <dataValidation type="list" allowBlank="1" showInputMessage="1" showErrorMessage="1" sqref="B7" xr:uid="{00000000-0002-0000-0800-000001000000}">
      <formula1>$E$6:$J$6</formula1>
    </dataValidation>
  </dataValidations>
  <hyperlinks>
    <hyperlink ref="D2" location="'S1'!G116" display="Communication Program" xr:uid="{00000000-0004-0000-0800-000000000000}"/>
    <hyperlink ref="D7" location="'S1'!G117" display="'S1'!G117" xr:uid="{00000000-0004-0000-0800-000001000000}"/>
    <hyperlink ref="M1" location="TOC!A1" display="Return to Table of Contents" xr:uid="{00000000-0004-0000-0800-000002000000}"/>
    <hyperlink ref="D1" location="'S1'!G2" display="Program Administration" xr:uid="{FBADBDA2-E519-4A70-A29C-A8D816581ADD}"/>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Assessment_DataCollection!$V$1:$V$13</xm:f>
          </x14:formula1>
          <xm:sqref>J39:K48 J26:K35 J13:K22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23E683B549E740A0276F6AF37631B6" ma:contentTypeVersion="5" ma:contentTypeDescription="Create a new document." ma:contentTypeScope="" ma:versionID="24855789a80db29b2f0dcbf200eafc4d">
  <xsd:schema xmlns:xsd="http://www.w3.org/2001/XMLSchema" xmlns:xs="http://www.w3.org/2001/XMLSchema" xmlns:p="http://schemas.microsoft.com/office/2006/metadata/properties" xmlns:ns2="d2ce4b67-954b-404d-a90d-a7cfc5ec7c87" targetNamespace="http://schemas.microsoft.com/office/2006/metadata/properties" ma:root="true" ma:fieldsID="83b1261f29b025925a85b70976aa5de5" ns2:_="">
    <xsd:import namespace="d2ce4b67-954b-404d-a90d-a7cfc5ec7c8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ce4b67-954b-404d-a90d-a7cfc5ec7c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DAA247-6861-458D-8529-7F163B0F1C02}">
  <ds:schemaRefs>
    <ds:schemaRef ds:uri="http://schemas.microsoft.com/sharepoint/v3/contenttype/forms"/>
  </ds:schemaRefs>
</ds:datastoreItem>
</file>

<file path=customXml/itemProps2.xml><?xml version="1.0" encoding="utf-8"?>
<ds:datastoreItem xmlns:ds="http://schemas.openxmlformats.org/officeDocument/2006/customXml" ds:itemID="{9E168B73-3703-4EF1-B5E2-9D851C62B9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ce4b67-954b-404d-a90d-a7cfc5ec7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8D7A93-9496-4912-89D9-E2F3BD54F8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vt:i4>
      </vt:variant>
    </vt:vector>
  </HeadingPairs>
  <TitlesOfParts>
    <vt:vector size="41" baseType="lpstr">
      <vt:lpstr>TOC</vt:lpstr>
      <vt:lpstr>TeamMembers</vt:lpstr>
      <vt:lpstr>StateObjectives</vt:lpstr>
      <vt:lpstr>ResourceLibrary</vt:lpstr>
      <vt:lpstr>S1</vt:lpstr>
      <vt:lpstr>S1S1.1</vt:lpstr>
      <vt:lpstr>S1S1.2</vt:lpstr>
      <vt:lpstr>S1S1.3</vt:lpstr>
      <vt:lpstr>S1S1.4</vt:lpstr>
      <vt:lpstr>SummaryS1</vt:lpstr>
      <vt:lpstr>S2</vt:lpstr>
      <vt:lpstr>S2S2.1</vt:lpstr>
      <vt:lpstr>S2S2.2</vt:lpstr>
      <vt:lpstr>S2S2.3</vt:lpstr>
      <vt:lpstr>S2S2.4</vt:lpstr>
      <vt:lpstr>SummaryS2</vt:lpstr>
      <vt:lpstr>S3</vt:lpstr>
      <vt:lpstr>S3S3.1</vt:lpstr>
      <vt:lpstr>S3S3.2</vt:lpstr>
      <vt:lpstr>S3S3.3</vt:lpstr>
      <vt:lpstr>S3S3.4</vt:lpstr>
      <vt:lpstr>S3S3.5</vt:lpstr>
      <vt:lpstr>S3S3.6</vt:lpstr>
      <vt:lpstr>SummaryS3</vt:lpstr>
      <vt:lpstr>S4</vt:lpstr>
      <vt:lpstr>S4S4.1</vt:lpstr>
      <vt:lpstr>S4S4.2</vt:lpstr>
      <vt:lpstr>S4S4.3</vt:lpstr>
      <vt:lpstr>S4S4.4</vt:lpstr>
      <vt:lpstr>SummaryS4</vt:lpstr>
      <vt:lpstr>S5</vt:lpstr>
      <vt:lpstr>S5S5.1</vt:lpstr>
      <vt:lpstr>S5S5.2</vt:lpstr>
      <vt:lpstr>S5S5.3</vt:lpstr>
      <vt:lpstr>S5S5.4</vt:lpstr>
      <vt:lpstr>SummaryS5</vt:lpstr>
      <vt:lpstr>StateSelfAssessment</vt:lpstr>
      <vt:lpstr>Assessment_DataCollection</vt:lpstr>
      <vt:lpstr>S2S2.4!_Hlk10456304</vt:lpstr>
      <vt:lpstr>S2S2.4!_Toc487811800</vt:lpstr>
      <vt:lpstr>S2S2.4!_Toc487811801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Milani, Jacqueline (NHTSA)</dc:creator>
  <cp:keywords/>
  <dc:description/>
  <cp:lastModifiedBy>Tim Beckham</cp:lastModifiedBy>
  <cp:revision/>
  <dcterms:created xsi:type="dcterms:W3CDTF">2020-05-20T16:59:45Z</dcterms:created>
  <dcterms:modified xsi:type="dcterms:W3CDTF">2022-02-03T12:37:40Z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0x0101001F23E683B549E740A0276F6AF37631B6</vt:lpwstr>
  </property>
</Properties>
</file>