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defaultThemeVersion="166925"/>
  <mc:AlternateContent xmlns:mc="http://schemas.openxmlformats.org/markup-compatibility/2006">
    <mc:Choice Requires="x15">
      <x15ac:absPath xmlns:x15ac="http://schemas.microsoft.com/office/spreadsheetml/2010/11/ac" url="C:\Users\Valued Customer\Dropbox\001 Current Files 2020\Assessments\New Hampshire Assessment\Response Workbook for Assessors Only\"/>
    </mc:Choice>
  </mc:AlternateContent>
  <xr:revisionPtr revIDLastSave="0" documentId="13_ncr:1_{3E29235B-1676-406A-B9F1-5D7CD04FF19C}" xr6:coauthVersionLast="47" xr6:coauthVersionMax="47" xr10:uidLastSave="{00000000-0000-0000-0000-000000000000}"/>
  <bookViews>
    <workbookView xWindow="28702" yWindow="-8" windowWidth="28995" windowHeight="15796" firstSheet="9" activeTab="34" xr2:uid="{00000000-000D-0000-FFFF-FFFF00000000}"/>
  </bookViews>
  <sheets>
    <sheet name="TOC" sheetId="56" r:id="rId1"/>
    <sheet name="TeamMembers" sheetId="59" r:id="rId2"/>
    <sheet name="StateObjectives" sheetId="58" r:id="rId3"/>
    <sheet name="ResourceLibrary" sheetId="60" r:id="rId4"/>
    <sheet name="S1" sheetId="48" r:id="rId5"/>
    <sheet name="S1S1.1" sheetId="2" r:id="rId6"/>
    <sheet name="S1S1.2" sheetId="4" r:id="rId7"/>
    <sheet name="S1S1.3" sheetId="22" r:id="rId8"/>
    <sheet name="S1S1.4" sheetId="23" r:id="rId9"/>
    <sheet name="SummaryS1" sheetId="21" r:id="rId10"/>
    <sheet name="S2" sheetId="50" r:id="rId11"/>
    <sheet name="S2S2.1" sheetId="24" r:id="rId12"/>
    <sheet name="S2S2.2" sheetId="25" r:id="rId13"/>
    <sheet name="S2S2.3" sheetId="26" r:id="rId14"/>
    <sheet name="S2S2.4" sheetId="27" r:id="rId15"/>
    <sheet name="SummaryS2" sheetId="28" r:id="rId16"/>
    <sheet name="S3" sheetId="52" r:id="rId17"/>
    <sheet name="S3S3.1" sheetId="29" r:id="rId18"/>
    <sheet name="S3S3.2" sheetId="30" r:id="rId19"/>
    <sheet name="S3S3.3" sheetId="31" r:id="rId20"/>
    <sheet name="S3S3.4" sheetId="33" r:id="rId21"/>
    <sheet name="S3S3.5" sheetId="35" r:id="rId22"/>
    <sheet name="S3S3.6" sheetId="36" r:id="rId23"/>
    <sheet name="SummaryS3" sheetId="32" r:id="rId24"/>
    <sheet name="S4" sheetId="53" r:id="rId25"/>
    <sheet name="S4S4.1" sheetId="38" r:id="rId26"/>
    <sheet name="S4S4.2" sheetId="40" r:id="rId27"/>
    <sheet name="S4S4.3" sheetId="41" r:id="rId28"/>
    <sheet name="S4S4.4" sheetId="57" r:id="rId29"/>
    <sheet name="SummaryS4" sheetId="46" r:id="rId30"/>
    <sheet name="S5" sheetId="54" r:id="rId31"/>
    <sheet name="S5S5.1" sheetId="43" r:id="rId32"/>
    <sheet name="S5S5.2" sheetId="44" r:id="rId33"/>
    <sheet name="S5S5.3" sheetId="42" r:id="rId34"/>
    <sheet name="S5S5.4" sheetId="45" r:id="rId35"/>
    <sheet name="SummaryS5" sheetId="47" r:id="rId36"/>
    <sheet name="StateSelfAssessment" sheetId="51" r:id="rId37"/>
    <sheet name="Assessment_DataCollection" sheetId="1" r:id="rId38"/>
  </sheets>
  <definedNames>
    <definedName name="_Hlk10456304" localSheetId="14">'S2S2.4'!$B$27</definedName>
    <definedName name="_Toc487811800" localSheetId="14">'S2S2.4'!$B$1</definedName>
    <definedName name="_Toc487811801" localSheetId="14">'S2S2.4'!$B$3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4" i="50" l="1"/>
  <c r="G129" i="50"/>
  <c r="G40" i="50"/>
  <c r="C141" i="50"/>
  <c r="D141" i="50"/>
  <c r="C142" i="50"/>
  <c r="D142" i="50"/>
  <c r="C139" i="50"/>
  <c r="D139" i="50"/>
  <c r="C137" i="50"/>
  <c r="D137" i="50"/>
  <c r="C135" i="50"/>
  <c r="D135" i="50"/>
  <c r="C129" i="50"/>
  <c r="D129" i="50"/>
  <c r="C131" i="50"/>
  <c r="D131" i="50"/>
  <c r="C132" i="50"/>
  <c r="D132" i="50"/>
  <c r="G120" i="50"/>
  <c r="C337" i="1"/>
  <c r="D337" i="1"/>
  <c r="B337" i="1"/>
  <c r="B335" i="1"/>
  <c r="C334" i="1"/>
  <c r="D334" i="1"/>
  <c r="B334" i="1"/>
  <c r="C267" i="1"/>
  <c r="C140" i="50" s="1"/>
  <c r="D267" i="1"/>
  <c r="D140" i="50" s="1"/>
  <c r="B267" i="1"/>
  <c r="C157" i="1"/>
  <c r="C30" i="50" s="1"/>
  <c r="D157" i="1"/>
  <c r="D30" i="50" s="1"/>
  <c r="C137" i="1"/>
  <c r="D137" i="1"/>
  <c r="C138" i="1"/>
  <c r="D138" i="1"/>
  <c r="D136" i="1"/>
  <c r="C136" i="1"/>
  <c r="A50" i="45" l="1"/>
  <c r="A49" i="45"/>
  <c r="A48" i="45"/>
  <c r="A47" i="45"/>
  <c r="A46" i="45"/>
  <c r="A45" i="45"/>
  <c r="A44" i="45"/>
  <c r="A43" i="45"/>
  <c r="A42" i="45"/>
  <c r="A41" i="45"/>
  <c r="A37" i="45"/>
  <c r="A36" i="45"/>
  <c r="A35" i="45"/>
  <c r="A34" i="45"/>
  <c r="A33" i="45"/>
  <c r="A32" i="45"/>
  <c r="A31" i="45"/>
  <c r="A30" i="45"/>
  <c r="A29" i="45"/>
  <c r="A28" i="45"/>
  <c r="A24" i="45"/>
  <c r="A23" i="45"/>
  <c r="A22" i="45"/>
  <c r="A21" i="45"/>
  <c r="A20" i="45"/>
  <c r="A19" i="45"/>
  <c r="A18" i="45"/>
  <c r="A17" i="45"/>
  <c r="A16" i="45"/>
  <c r="A15" i="45"/>
  <c r="A50" i="42"/>
  <c r="A49" i="42"/>
  <c r="A48" i="42"/>
  <c r="A47" i="42"/>
  <c r="A46" i="42"/>
  <c r="A45" i="42"/>
  <c r="A44" i="42"/>
  <c r="A43" i="42"/>
  <c r="A42" i="42"/>
  <c r="A41" i="42"/>
  <c r="A37" i="42"/>
  <c r="A36" i="42"/>
  <c r="A35" i="42"/>
  <c r="A34" i="42"/>
  <c r="A33" i="42"/>
  <c r="A32" i="42"/>
  <c r="A31" i="42"/>
  <c r="A30" i="42"/>
  <c r="A29" i="42"/>
  <c r="A28" i="42"/>
  <c r="A24" i="42"/>
  <c r="A23" i="42"/>
  <c r="A22" i="42"/>
  <c r="A21" i="42"/>
  <c r="A20" i="42"/>
  <c r="A19" i="42"/>
  <c r="A18" i="42"/>
  <c r="A17" i="42"/>
  <c r="A16" i="42"/>
  <c r="A15" i="42"/>
  <c r="A50" i="44"/>
  <c r="A49" i="44"/>
  <c r="A48" i="44"/>
  <c r="A47" i="44"/>
  <c r="A46" i="44"/>
  <c r="A45" i="44"/>
  <c r="A44" i="44"/>
  <c r="A43" i="44"/>
  <c r="A42" i="44"/>
  <c r="A41" i="44"/>
  <c r="A37" i="44"/>
  <c r="A36" i="44"/>
  <c r="A35" i="44"/>
  <c r="A34" i="44"/>
  <c r="A33" i="44"/>
  <c r="A32" i="44"/>
  <c r="A31" i="44"/>
  <c r="A30" i="44"/>
  <c r="A29" i="44"/>
  <c r="A28" i="44"/>
  <c r="A24" i="44"/>
  <c r="A23" i="44"/>
  <c r="A22" i="44"/>
  <c r="A21" i="44"/>
  <c r="A20" i="44"/>
  <c r="A19" i="44"/>
  <c r="A18" i="44"/>
  <c r="A17" i="44"/>
  <c r="A16" i="44"/>
  <c r="A15" i="44"/>
  <c r="A50" i="43"/>
  <c r="A49" i="43"/>
  <c r="A48" i="43"/>
  <c r="A47" i="43"/>
  <c r="A46" i="43"/>
  <c r="A45" i="43"/>
  <c r="A44" i="43"/>
  <c r="A43" i="43"/>
  <c r="A42" i="43"/>
  <c r="A41" i="43"/>
  <c r="A37" i="43"/>
  <c r="A36" i="43"/>
  <c r="A35" i="43"/>
  <c r="A34" i="43"/>
  <c r="A33" i="43"/>
  <c r="A32" i="43"/>
  <c r="A31" i="43"/>
  <c r="A30" i="43"/>
  <c r="A29" i="43"/>
  <c r="A28" i="43"/>
  <c r="A24" i="43"/>
  <c r="A23" i="43"/>
  <c r="A22" i="43"/>
  <c r="A21" i="43"/>
  <c r="A20" i="43"/>
  <c r="A19" i="43"/>
  <c r="A18" i="43"/>
  <c r="A17" i="43"/>
  <c r="A16" i="43"/>
  <c r="A15" i="43"/>
  <c r="A52" i="57"/>
  <c r="A51" i="57"/>
  <c r="A50" i="57"/>
  <c r="A49" i="57"/>
  <c r="A48" i="57"/>
  <c r="A47" i="57"/>
  <c r="A46" i="57"/>
  <c r="A45" i="57"/>
  <c r="A44" i="57"/>
  <c r="A43" i="57"/>
  <c r="A39" i="57"/>
  <c r="A38" i="57"/>
  <c r="A37" i="57"/>
  <c r="A36" i="57"/>
  <c r="A35" i="57"/>
  <c r="A34" i="57"/>
  <c r="A33" i="57"/>
  <c r="A32" i="57"/>
  <c r="A31" i="57"/>
  <c r="A30" i="57"/>
  <c r="A26" i="57"/>
  <c r="A25" i="57"/>
  <c r="A24" i="57"/>
  <c r="A23" i="57"/>
  <c r="A22" i="57"/>
  <c r="A21" i="57"/>
  <c r="A20" i="57"/>
  <c r="A19" i="57"/>
  <c r="A18" i="57"/>
  <c r="A17" i="57"/>
  <c r="A52" i="41"/>
  <c r="A51" i="41"/>
  <c r="A50" i="41"/>
  <c r="A49" i="41"/>
  <c r="A48" i="41"/>
  <c r="A47" i="41"/>
  <c r="A46" i="41"/>
  <c r="A45" i="41"/>
  <c r="A44" i="41"/>
  <c r="A43" i="41"/>
  <c r="A39" i="41"/>
  <c r="A38" i="41"/>
  <c r="A37" i="41"/>
  <c r="A36" i="41"/>
  <c r="A35" i="41"/>
  <c r="A34" i="41"/>
  <c r="A33" i="41"/>
  <c r="A32" i="41"/>
  <c r="A31" i="41"/>
  <c r="A30" i="41"/>
  <c r="A26" i="41"/>
  <c r="A25" i="41"/>
  <c r="A24" i="41"/>
  <c r="A23" i="41"/>
  <c r="A22" i="41"/>
  <c r="A21" i="41"/>
  <c r="A20" i="41"/>
  <c r="A19" i="41"/>
  <c r="A18" i="41"/>
  <c r="A17" i="41"/>
  <c r="A52" i="40"/>
  <c r="A51" i="40"/>
  <c r="A50" i="40"/>
  <c r="A49" i="40"/>
  <c r="A48" i="40"/>
  <c r="A47" i="40"/>
  <c r="A46" i="40"/>
  <c r="A45" i="40"/>
  <c r="A44" i="40"/>
  <c r="A43" i="40"/>
  <c r="A39" i="40"/>
  <c r="A38" i="40"/>
  <c r="A37" i="40"/>
  <c r="A36" i="40"/>
  <c r="A35" i="40"/>
  <c r="A34" i="40"/>
  <c r="A33" i="40"/>
  <c r="A32" i="40"/>
  <c r="A31" i="40"/>
  <c r="A30" i="40"/>
  <c r="A26" i="40"/>
  <c r="A25" i="40"/>
  <c r="A24" i="40"/>
  <c r="A23" i="40"/>
  <c r="A22" i="40"/>
  <c r="A21" i="40"/>
  <c r="A20" i="40"/>
  <c r="A19" i="40"/>
  <c r="A18" i="40"/>
  <c r="A17" i="40"/>
  <c r="A52" i="38"/>
  <c r="A51" i="38"/>
  <c r="A50" i="38"/>
  <c r="A49" i="38"/>
  <c r="A48" i="38"/>
  <c r="A47" i="38"/>
  <c r="A46" i="38"/>
  <c r="A45" i="38"/>
  <c r="A44" i="38"/>
  <c r="A43" i="38"/>
  <c r="A39" i="38"/>
  <c r="A38" i="38"/>
  <c r="A37" i="38"/>
  <c r="A36" i="38"/>
  <c r="A35" i="38"/>
  <c r="A34" i="38"/>
  <c r="A33" i="38"/>
  <c r="A32" i="38"/>
  <c r="A31" i="38"/>
  <c r="A30" i="38"/>
  <c r="A26" i="38"/>
  <c r="A25" i="38"/>
  <c r="A24" i="38"/>
  <c r="A23" i="38"/>
  <c r="A22" i="38"/>
  <c r="A21" i="38"/>
  <c r="A20" i="38"/>
  <c r="A19" i="38"/>
  <c r="A18" i="38"/>
  <c r="A17" i="38"/>
  <c r="A52" i="36"/>
  <c r="A51" i="36"/>
  <c r="A50" i="36"/>
  <c r="A49" i="36"/>
  <c r="A48" i="36"/>
  <c r="A47" i="36"/>
  <c r="A46" i="36"/>
  <c r="A45" i="36"/>
  <c r="A44" i="36"/>
  <c r="A43" i="36"/>
  <c r="A39" i="36"/>
  <c r="A38" i="36"/>
  <c r="A37" i="36"/>
  <c r="A36" i="36"/>
  <c r="A35" i="36"/>
  <c r="A34" i="36"/>
  <c r="A33" i="36"/>
  <c r="A32" i="36"/>
  <c r="A31" i="36"/>
  <c r="A30" i="36"/>
  <c r="A26" i="36"/>
  <c r="A25" i="36"/>
  <c r="A24" i="36"/>
  <c r="A23" i="36"/>
  <c r="A22" i="36"/>
  <c r="A21" i="36"/>
  <c r="A20" i="36"/>
  <c r="A19" i="36"/>
  <c r="A18" i="36"/>
  <c r="A17" i="36"/>
  <c r="A54" i="35"/>
  <c r="A53" i="35"/>
  <c r="A52" i="35"/>
  <c r="A51" i="35"/>
  <c r="A50" i="35"/>
  <c r="A49" i="35"/>
  <c r="A48" i="35"/>
  <c r="A47" i="35"/>
  <c r="A46" i="35"/>
  <c r="A45" i="35"/>
  <c r="A41" i="35"/>
  <c r="A40" i="35"/>
  <c r="A39" i="35"/>
  <c r="A38" i="35"/>
  <c r="A37" i="35"/>
  <c r="A36" i="35"/>
  <c r="A35" i="35"/>
  <c r="A34" i="35"/>
  <c r="A33" i="35"/>
  <c r="A32" i="35"/>
  <c r="A28" i="35"/>
  <c r="A27" i="35"/>
  <c r="A26" i="35"/>
  <c r="A25" i="35"/>
  <c r="A24" i="35"/>
  <c r="A23" i="35"/>
  <c r="A22" i="35"/>
  <c r="A21" i="35"/>
  <c r="A20" i="35"/>
  <c r="A19" i="35"/>
  <c r="A52" i="33"/>
  <c r="A51" i="33"/>
  <c r="A50" i="33"/>
  <c r="A49" i="33"/>
  <c r="A48" i="33"/>
  <c r="A47" i="33"/>
  <c r="A46" i="33"/>
  <c r="A45" i="33"/>
  <c r="A44" i="33"/>
  <c r="A43" i="33"/>
  <c r="A39" i="33"/>
  <c r="A38" i="33"/>
  <c r="A37" i="33"/>
  <c r="A36" i="33"/>
  <c r="A35" i="33"/>
  <c r="A34" i="33"/>
  <c r="A33" i="33"/>
  <c r="A32" i="33"/>
  <c r="A31" i="33"/>
  <c r="A30" i="33"/>
  <c r="A26" i="33"/>
  <c r="A25" i="33"/>
  <c r="A24" i="33"/>
  <c r="A23" i="33"/>
  <c r="A22" i="33"/>
  <c r="A21" i="33"/>
  <c r="A20" i="33"/>
  <c r="A19" i="33"/>
  <c r="A18" i="33"/>
  <c r="A17" i="33"/>
  <c r="A52" i="31"/>
  <c r="A51" i="31"/>
  <c r="A50" i="31"/>
  <c r="A49" i="31"/>
  <c r="A48" i="31"/>
  <c r="A47" i="31"/>
  <c r="A46" i="31"/>
  <c r="A45" i="31"/>
  <c r="A44" i="31"/>
  <c r="A43" i="31"/>
  <c r="A39" i="31"/>
  <c r="A38" i="31"/>
  <c r="A37" i="31"/>
  <c r="A36" i="31"/>
  <c r="A35" i="31"/>
  <c r="A34" i="31"/>
  <c r="A33" i="31"/>
  <c r="A32" i="31"/>
  <c r="A31" i="31"/>
  <c r="A30" i="31"/>
  <c r="A72" i="32" s="1"/>
  <c r="A26" i="31"/>
  <c r="A25" i="31"/>
  <c r="A24" i="31"/>
  <c r="A23" i="31"/>
  <c r="A22" i="31"/>
  <c r="A21" i="31"/>
  <c r="A20" i="31"/>
  <c r="A19" i="31"/>
  <c r="A18" i="31"/>
  <c r="A17" i="31"/>
  <c r="A52" i="30"/>
  <c r="A51" i="30"/>
  <c r="A50" i="30"/>
  <c r="A49" i="30"/>
  <c r="A48" i="30"/>
  <c r="A47" i="30"/>
  <c r="A46" i="30"/>
  <c r="A45" i="30"/>
  <c r="A44" i="30"/>
  <c r="A43" i="30"/>
  <c r="A39" i="30"/>
  <c r="A38" i="30"/>
  <c r="A37" i="30"/>
  <c r="A36" i="30"/>
  <c r="A35" i="30"/>
  <c r="A34" i="30"/>
  <c r="A33" i="30"/>
  <c r="A32" i="30"/>
  <c r="A31" i="30"/>
  <c r="A30" i="30"/>
  <c r="A26" i="30"/>
  <c r="A25" i="30"/>
  <c r="A24" i="30"/>
  <c r="A23" i="30"/>
  <c r="A22" i="30"/>
  <c r="A21" i="30"/>
  <c r="A20" i="30"/>
  <c r="A19" i="30"/>
  <c r="A18" i="30"/>
  <c r="A17" i="30"/>
  <c r="A52" i="29"/>
  <c r="A51" i="29"/>
  <c r="A50" i="29"/>
  <c r="A49" i="29"/>
  <c r="A48" i="29"/>
  <c r="A47" i="29"/>
  <c r="A46" i="29"/>
  <c r="A45" i="29"/>
  <c r="A44" i="29"/>
  <c r="A43" i="29"/>
  <c r="A39" i="29"/>
  <c r="A38" i="29"/>
  <c r="A37" i="29"/>
  <c r="A36" i="29"/>
  <c r="A35" i="29"/>
  <c r="A34" i="29"/>
  <c r="A33" i="29"/>
  <c r="A32" i="29"/>
  <c r="A31" i="29"/>
  <c r="A30" i="29"/>
  <c r="A26" i="29"/>
  <c r="A25" i="29"/>
  <c r="A24" i="29"/>
  <c r="A23" i="29"/>
  <c r="A22" i="29"/>
  <c r="A21" i="29"/>
  <c r="A20" i="29"/>
  <c r="A19" i="29"/>
  <c r="A18" i="29"/>
  <c r="A17" i="29"/>
  <c r="A56" i="27"/>
  <c r="A55" i="27"/>
  <c r="A54" i="27"/>
  <c r="A53" i="27"/>
  <c r="A52" i="27"/>
  <c r="A51" i="27"/>
  <c r="A50" i="27"/>
  <c r="A49" i="27"/>
  <c r="A48" i="27"/>
  <c r="A47" i="27"/>
  <c r="A84" i="28" s="1"/>
  <c r="A43" i="27"/>
  <c r="A42" i="27"/>
  <c r="A41" i="27"/>
  <c r="A40" i="27"/>
  <c r="A39" i="27"/>
  <c r="A38" i="27"/>
  <c r="A37" i="27"/>
  <c r="A36" i="27"/>
  <c r="A35" i="27"/>
  <c r="A34" i="27"/>
  <c r="A30" i="27"/>
  <c r="A29" i="27"/>
  <c r="A28" i="27"/>
  <c r="A27" i="27"/>
  <c r="A26" i="27"/>
  <c r="A25" i="27"/>
  <c r="A24" i="27"/>
  <c r="A23" i="27"/>
  <c r="A22" i="27"/>
  <c r="A21" i="27"/>
  <c r="A58" i="26"/>
  <c r="A57" i="26"/>
  <c r="A56" i="26"/>
  <c r="A55" i="26"/>
  <c r="A54" i="26"/>
  <c r="A53" i="26"/>
  <c r="A52" i="26"/>
  <c r="A51" i="26"/>
  <c r="A50" i="26"/>
  <c r="A49" i="26"/>
  <c r="A45" i="26"/>
  <c r="A44" i="26"/>
  <c r="A43" i="26"/>
  <c r="A42" i="26"/>
  <c r="A41" i="26"/>
  <c r="A40" i="26"/>
  <c r="A39" i="26"/>
  <c r="A38" i="26"/>
  <c r="A37" i="26"/>
  <c r="A36" i="26"/>
  <c r="A32" i="26"/>
  <c r="A31" i="26"/>
  <c r="A30" i="26"/>
  <c r="A29" i="26"/>
  <c r="A28" i="26"/>
  <c r="A27" i="26"/>
  <c r="A26" i="26"/>
  <c r="A25" i="26"/>
  <c r="A24" i="26"/>
  <c r="A23" i="26"/>
  <c r="A51" i="25"/>
  <c r="A50" i="25"/>
  <c r="A49" i="25"/>
  <c r="A48" i="25"/>
  <c r="A47" i="25"/>
  <c r="A46" i="25"/>
  <c r="A45" i="25"/>
  <c r="A44" i="25"/>
  <c r="A43" i="25"/>
  <c r="A42" i="25"/>
  <c r="A38" i="25"/>
  <c r="A37" i="25"/>
  <c r="A36" i="25"/>
  <c r="A35" i="25"/>
  <c r="A34" i="25"/>
  <c r="A33" i="25"/>
  <c r="A32" i="25"/>
  <c r="A31" i="25"/>
  <c r="A30" i="25"/>
  <c r="A29" i="25"/>
  <c r="A25" i="25"/>
  <c r="A24" i="25"/>
  <c r="A23" i="25"/>
  <c r="A22" i="25"/>
  <c r="A21" i="25"/>
  <c r="A20" i="25"/>
  <c r="A19" i="25"/>
  <c r="A18" i="25"/>
  <c r="A17" i="25"/>
  <c r="A16" i="25"/>
  <c r="A60" i="24"/>
  <c r="A59" i="24"/>
  <c r="A58" i="24"/>
  <c r="A57" i="24"/>
  <c r="A56" i="24"/>
  <c r="A55" i="24"/>
  <c r="A54" i="24"/>
  <c r="A53" i="24"/>
  <c r="A52" i="24"/>
  <c r="A51" i="24"/>
  <c r="A47" i="24"/>
  <c r="A46" i="24"/>
  <c r="A45" i="24"/>
  <c r="A44" i="24"/>
  <c r="A43" i="24"/>
  <c r="A42" i="24"/>
  <c r="A41" i="24"/>
  <c r="A40" i="24"/>
  <c r="A39" i="24"/>
  <c r="A38" i="24"/>
  <c r="A34" i="24"/>
  <c r="A33" i="24"/>
  <c r="A32" i="24"/>
  <c r="A31" i="24"/>
  <c r="A30" i="24"/>
  <c r="A29" i="24"/>
  <c r="A28" i="24"/>
  <c r="A27" i="24"/>
  <c r="A26" i="24"/>
  <c r="A25" i="24"/>
  <c r="A22" i="23"/>
  <c r="A21" i="23"/>
  <c r="A20" i="23"/>
  <c r="A19" i="23"/>
  <c r="A18" i="23"/>
  <c r="A17" i="23"/>
  <c r="A16" i="23"/>
  <c r="A15" i="23"/>
  <c r="A14" i="23"/>
  <c r="A13" i="23"/>
  <c r="A35" i="23"/>
  <c r="A34" i="23"/>
  <c r="A33" i="23"/>
  <c r="A32" i="23"/>
  <c r="A31" i="23"/>
  <c r="A30" i="23"/>
  <c r="A29" i="23"/>
  <c r="A28" i="23"/>
  <c r="A27" i="23"/>
  <c r="A26" i="23"/>
  <c r="A48" i="23"/>
  <c r="A47" i="23"/>
  <c r="A46" i="23"/>
  <c r="A45" i="23"/>
  <c r="A44" i="23"/>
  <c r="A43" i="23"/>
  <c r="A42" i="23"/>
  <c r="A41" i="23"/>
  <c r="A40" i="23"/>
  <c r="A39" i="23"/>
  <c r="A55" i="22"/>
  <c r="A54" i="22"/>
  <c r="A53" i="22"/>
  <c r="A52" i="22"/>
  <c r="A51" i="22"/>
  <c r="A50" i="22"/>
  <c r="A49" i="22"/>
  <c r="A48" i="22"/>
  <c r="A47" i="22"/>
  <c r="A46" i="22"/>
  <c r="A42" i="22"/>
  <c r="A41" i="22"/>
  <c r="A40" i="22"/>
  <c r="A39" i="22"/>
  <c r="A38" i="22"/>
  <c r="A37" i="22"/>
  <c r="A36" i="22"/>
  <c r="A35" i="22"/>
  <c r="A34" i="22"/>
  <c r="A33" i="22"/>
  <c r="A29" i="22"/>
  <c r="A28" i="22"/>
  <c r="A27" i="22"/>
  <c r="A26" i="22"/>
  <c r="A25" i="22"/>
  <c r="A24" i="22"/>
  <c r="A23" i="22"/>
  <c r="A22" i="22"/>
  <c r="A21" i="22"/>
  <c r="A20" i="22"/>
  <c r="A62" i="4"/>
  <c r="A61" i="4"/>
  <c r="A60" i="4"/>
  <c r="A59" i="4"/>
  <c r="A58" i="4"/>
  <c r="A57" i="4"/>
  <c r="A56" i="4"/>
  <c r="A55" i="4"/>
  <c r="A54" i="4"/>
  <c r="A53" i="4"/>
  <c r="A49" i="4"/>
  <c r="A48" i="4"/>
  <c r="A47" i="4"/>
  <c r="A46" i="4"/>
  <c r="A45" i="4"/>
  <c r="A44" i="4"/>
  <c r="A43" i="4"/>
  <c r="A42" i="4"/>
  <c r="A41" i="4"/>
  <c r="A40" i="4"/>
  <c r="A36" i="4"/>
  <c r="A35" i="4"/>
  <c r="A34" i="4"/>
  <c r="A33" i="4"/>
  <c r="A32" i="4"/>
  <c r="A31" i="4"/>
  <c r="A30" i="4"/>
  <c r="A29" i="4"/>
  <c r="A28" i="4"/>
  <c r="A27" i="4"/>
  <c r="A53" i="2"/>
  <c r="A52" i="2"/>
  <c r="A51" i="2"/>
  <c r="A50" i="2"/>
  <c r="A49" i="2"/>
  <c r="A48" i="2"/>
  <c r="A47" i="2"/>
  <c r="A46" i="2"/>
  <c r="A45" i="2"/>
  <c r="A44" i="2"/>
  <c r="A40" i="2"/>
  <c r="A39" i="2"/>
  <c r="A38" i="2"/>
  <c r="A37" i="2"/>
  <c r="A36" i="2"/>
  <c r="A35" i="2"/>
  <c r="A34" i="2"/>
  <c r="A33" i="2"/>
  <c r="A32" i="2"/>
  <c r="A31" i="2"/>
  <c r="A67" i="28" l="1"/>
  <c r="A42" i="32"/>
  <c r="A67" i="32"/>
  <c r="A57" i="32"/>
  <c r="A84" i="32"/>
  <c r="A64" i="46"/>
  <c r="A83" i="46"/>
  <c r="A65" i="28"/>
  <c r="A41" i="21"/>
  <c r="A39" i="21"/>
  <c r="A40" i="21"/>
  <c r="A85" i="21"/>
  <c r="A41" i="28"/>
  <c r="A49" i="28"/>
  <c r="A48" i="32"/>
  <c r="A44" i="46"/>
  <c r="A62" i="46"/>
  <c r="A52" i="46"/>
  <c r="A42" i="47"/>
  <c r="A43" i="47"/>
  <c r="A44" i="47"/>
  <c r="A50" i="47"/>
  <c r="A51" i="47"/>
  <c r="A52" i="47"/>
  <c r="A73" i="28"/>
  <c r="A99" i="32"/>
  <c r="A85" i="46"/>
  <c r="A85" i="28"/>
  <c r="A83" i="32"/>
  <c r="A81" i="21"/>
  <c r="A91" i="32"/>
  <c r="A76" i="47"/>
  <c r="A77" i="47"/>
  <c r="A75" i="47"/>
  <c r="A63" i="21"/>
  <c r="A55" i="28"/>
  <c r="A63" i="28"/>
  <c r="A64" i="32"/>
  <c r="A80" i="32"/>
  <c r="A58" i="46"/>
  <c r="A58" i="47"/>
  <c r="A56" i="47"/>
  <c r="A57" i="47"/>
  <c r="A65" i="47"/>
  <c r="A64" i="47"/>
  <c r="A66" i="47"/>
  <c r="A40" i="28"/>
  <c r="A81" i="28"/>
  <c r="A93" i="32"/>
  <c r="A106" i="32"/>
  <c r="A76" i="46"/>
  <c r="A85" i="47"/>
  <c r="A84" i="47"/>
  <c r="A83" i="47"/>
  <c r="A89" i="32"/>
  <c r="A70" i="32"/>
  <c r="A66" i="46"/>
  <c r="A62" i="28"/>
  <c r="A40" i="46"/>
  <c r="A38" i="47"/>
  <c r="A39" i="47"/>
  <c r="A40" i="47"/>
  <c r="A37" i="28"/>
  <c r="A45" i="28"/>
  <c r="A54" i="32"/>
  <c r="A56" i="32"/>
  <c r="A63" i="32"/>
  <c r="A52" i="32"/>
  <c r="A46" i="32"/>
  <c r="A48" i="46"/>
  <c r="A46" i="47"/>
  <c r="A47" i="47"/>
  <c r="A48" i="47"/>
  <c r="A77" i="28"/>
  <c r="A86" i="28"/>
  <c r="A95" i="32"/>
  <c r="A98" i="32"/>
  <c r="A107" i="32"/>
  <c r="A109" i="32"/>
  <c r="A81" i="46"/>
  <c r="A81" i="47"/>
  <c r="A80" i="47"/>
  <c r="A79" i="47"/>
  <c r="A94" i="32"/>
  <c r="A38" i="32"/>
  <c r="A71" i="32"/>
  <c r="A77" i="21"/>
  <c r="A66" i="32"/>
  <c r="A61" i="46"/>
  <c r="A70" i="46"/>
  <c r="A60" i="47"/>
  <c r="A61" i="47"/>
  <c r="A62" i="47"/>
  <c r="A43" i="21"/>
  <c r="A44" i="21"/>
  <c r="A45" i="21"/>
  <c r="A78" i="28"/>
  <c r="A59" i="21"/>
  <c r="A67" i="21"/>
  <c r="A76" i="32"/>
  <c r="A66" i="28"/>
  <c r="A103" i="32"/>
  <c r="A89" i="46"/>
  <c r="A80" i="46"/>
  <c r="A47" i="28"/>
  <c r="A48" i="28"/>
  <c r="A82" i="28"/>
  <c r="A80" i="28"/>
  <c r="A61" i="28"/>
  <c r="A44" i="28"/>
  <c r="A76" i="28"/>
  <c r="A57" i="28"/>
  <c r="A58" i="28"/>
  <c r="A59" i="28"/>
  <c r="A39" i="28"/>
  <c r="A72" i="28"/>
  <c r="A74" i="28"/>
  <c r="A35" i="28"/>
  <c r="A36" i="28"/>
  <c r="A54" i="28"/>
  <c r="A53" i="28"/>
  <c r="A69" i="47"/>
  <c r="A68" i="47"/>
  <c r="A70" i="47"/>
  <c r="A88" i="47"/>
  <c r="A87" i="47"/>
  <c r="A89" i="47"/>
  <c r="A84" i="21"/>
  <c r="A55" i="21"/>
  <c r="A54" i="21"/>
  <c r="A53" i="21"/>
  <c r="A87" i="46"/>
  <c r="A88" i="46"/>
  <c r="A68" i="46"/>
  <c r="A69" i="46"/>
  <c r="A50" i="46"/>
  <c r="A51" i="46"/>
  <c r="A65" i="46"/>
  <c r="A47" i="46"/>
  <c r="A46" i="46"/>
  <c r="A79" i="46"/>
  <c r="A60" i="46"/>
  <c r="A42" i="46"/>
  <c r="A43" i="46"/>
  <c r="A77" i="46"/>
  <c r="A75" i="46"/>
  <c r="A56" i="46"/>
  <c r="A57" i="46"/>
  <c r="A38" i="46"/>
  <c r="A39" i="46"/>
  <c r="A111" i="32"/>
  <c r="A110" i="32"/>
  <c r="A82" i="32"/>
  <c r="A58" i="32"/>
  <c r="A105" i="32"/>
  <c r="A78" i="32"/>
  <c r="A79" i="32"/>
  <c r="A53" i="32"/>
  <c r="A101" i="32"/>
  <c r="A102" i="32"/>
  <c r="A74" i="32"/>
  <c r="A75" i="32"/>
  <c r="A49" i="32"/>
  <c r="A50" i="32"/>
  <c r="A97" i="32"/>
  <c r="A44" i="32"/>
  <c r="A45" i="32"/>
  <c r="A68" i="32"/>
  <c r="A41" i="32"/>
  <c r="A40" i="32"/>
  <c r="A90" i="32"/>
  <c r="A62" i="32"/>
  <c r="A36" i="32"/>
  <c r="A37" i="32"/>
  <c r="A49" i="21"/>
  <c r="A84" i="46"/>
  <c r="A80" i="21"/>
  <c r="A82" i="21"/>
  <c r="A78" i="21"/>
  <c r="A72" i="21"/>
  <c r="A43" i="28"/>
  <c r="A86" i="21"/>
  <c r="A65" i="21"/>
  <c r="A66" i="21"/>
  <c r="A62" i="21"/>
  <c r="A61" i="21"/>
  <c r="A76" i="21"/>
  <c r="A57" i="21"/>
  <c r="A58" i="21"/>
  <c r="A47" i="21"/>
  <c r="A48" i="21"/>
  <c r="A73" i="21"/>
  <c r="A74" i="21"/>
  <c r="B1" i="27" l="1"/>
  <c r="D1" i="27"/>
  <c r="C2" i="27"/>
  <c r="D2" i="27"/>
  <c r="E8" i="27"/>
  <c r="E10" i="27"/>
  <c r="D11" i="27"/>
  <c r="E12" i="27"/>
  <c r="E14" i="27"/>
  <c r="E16" i="27"/>
  <c r="E17" i="27" l="1"/>
  <c r="A27" i="2"/>
  <c r="A26" i="2"/>
  <c r="A25" i="2"/>
  <c r="A24" i="2"/>
  <c r="A23" i="2"/>
  <c r="A22" i="2"/>
  <c r="A21" i="2"/>
  <c r="A20" i="2"/>
  <c r="A19" i="2"/>
  <c r="A18" i="2"/>
  <c r="A36" i="21" l="1"/>
  <c r="A37" i="21"/>
  <c r="A35" i="21"/>
  <c r="D2" i="57"/>
  <c r="G5" i="46" s="1"/>
  <c r="C2" i="57"/>
  <c r="G4" i="46" s="1"/>
  <c r="I10" i="57"/>
  <c r="H10" i="57"/>
  <c r="G10" i="57"/>
  <c r="F10" i="57"/>
  <c r="E10" i="57"/>
  <c r="I8" i="57"/>
  <c r="H8" i="57"/>
  <c r="G8" i="57"/>
  <c r="F8" i="57"/>
  <c r="E8" i="57"/>
  <c r="D1" i="57"/>
  <c r="B1" i="57"/>
  <c r="A3" i="53"/>
  <c r="B3" i="53"/>
  <c r="A4" i="53"/>
  <c r="A6" i="53"/>
  <c r="B6" i="53"/>
  <c r="A7" i="53"/>
  <c r="A9" i="53"/>
  <c r="A16" i="53"/>
  <c r="A18" i="53"/>
  <c r="B18" i="53"/>
  <c r="A19" i="53"/>
  <c r="A21" i="53"/>
  <c r="A23" i="53"/>
  <c r="A26" i="53"/>
  <c r="B26" i="53"/>
  <c r="A27" i="53"/>
  <c r="A29" i="53"/>
  <c r="B2" i="53"/>
  <c r="C2" i="53"/>
  <c r="D2" i="53"/>
  <c r="A2" i="53"/>
  <c r="A3" i="54"/>
  <c r="B3" i="54"/>
  <c r="A4" i="54"/>
  <c r="A13" i="54"/>
  <c r="A16" i="54"/>
  <c r="B16" i="54"/>
  <c r="A17" i="54"/>
  <c r="A20" i="54"/>
  <c r="A22" i="54"/>
  <c r="A23" i="54"/>
  <c r="A24" i="54"/>
  <c r="A25" i="54"/>
  <c r="A26" i="54"/>
  <c r="A27" i="54"/>
  <c r="A28" i="54"/>
  <c r="B28" i="54"/>
  <c r="A29" i="54"/>
  <c r="A34" i="54"/>
  <c r="A36" i="54"/>
  <c r="A37" i="54"/>
  <c r="A38" i="54"/>
  <c r="A39" i="54"/>
  <c r="B2" i="54"/>
  <c r="C2" i="54"/>
  <c r="D2" i="54"/>
  <c r="A2" i="54"/>
  <c r="G2" i="50"/>
  <c r="G3" i="50"/>
  <c r="G4" i="50"/>
  <c r="G5" i="50"/>
  <c r="G6" i="50"/>
  <c r="G7" i="50"/>
  <c r="G11" i="50"/>
  <c r="G12" i="50"/>
  <c r="G13" i="50"/>
  <c r="G14" i="50"/>
  <c r="G15" i="50"/>
  <c r="G16" i="50"/>
  <c r="G17" i="50"/>
  <c r="G18" i="50"/>
  <c r="G19" i="50"/>
  <c r="G20" i="50"/>
  <c r="G21" i="50"/>
  <c r="G22" i="50"/>
  <c r="G23" i="50"/>
  <c r="G24" i="50"/>
  <c r="G25" i="50"/>
  <c r="G26" i="50"/>
  <c r="G27" i="50"/>
  <c r="G37" i="50"/>
  <c r="G38" i="50"/>
  <c r="G39" i="50"/>
  <c r="G41" i="50"/>
  <c r="G42" i="50"/>
  <c r="G43" i="50"/>
  <c r="G45" i="50"/>
  <c r="G46" i="50"/>
  <c r="G47" i="50"/>
  <c r="G49" i="50"/>
  <c r="G50" i="50"/>
  <c r="G51" i="50"/>
  <c r="G52" i="50"/>
  <c r="G53" i="50"/>
  <c r="G54" i="50"/>
  <c r="G55" i="50"/>
  <c r="G56" i="50"/>
  <c r="G57" i="50"/>
  <c r="G58" i="50"/>
  <c r="G59" i="50"/>
  <c r="G60" i="50"/>
  <c r="G61" i="50"/>
  <c r="G62" i="50"/>
  <c r="G63" i="50"/>
  <c r="G64" i="50"/>
  <c r="G65" i="50"/>
  <c r="G66" i="50"/>
  <c r="G67" i="50"/>
  <c r="G68" i="50"/>
  <c r="G69" i="50"/>
  <c r="G70" i="50"/>
  <c r="G71" i="50"/>
  <c r="G72" i="50"/>
  <c r="G73" i="50"/>
  <c r="G74" i="50"/>
  <c r="G75" i="50"/>
  <c r="G76" i="50"/>
  <c r="G77" i="50"/>
  <c r="G78" i="50"/>
  <c r="G79" i="50"/>
  <c r="G80" i="50"/>
  <c r="G87" i="50"/>
  <c r="G88" i="50"/>
  <c r="G89" i="50"/>
  <c r="G90" i="50"/>
  <c r="G91" i="50"/>
  <c r="G92" i="50"/>
  <c r="G93" i="50"/>
  <c r="G94" i="50"/>
  <c r="G95" i="50"/>
  <c r="G96" i="50"/>
  <c r="G97" i="50"/>
  <c r="G98" i="50"/>
  <c r="G99" i="50"/>
  <c r="G100" i="50"/>
  <c r="G105" i="50"/>
  <c r="G106" i="50"/>
  <c r="G107" i="50"/>
  <c r="G108" i="50"/>
  <c r="G109" i="50"/>
  <c r="G110" i="50"/>
  <c r="G123" i="50"/>
  <c r="G124" i="50"/>
  <c r="G125" i="50"/>
  <c r="G126" i="50"/>
  <c r="G127" i="50"/>
  <c r="G128" i="50"/>
  <c r="G130" i="50"/>
  <c r="G131" i="50"/>
  <c r="G132" i="50"/>
  <c r="G133" i="50"/>
  <c r="G135" i="50"/>
  <c r="G136" i="50"/>
  <c r="G137" i="50"/>
  <c r="G138" i="50"/>
  <c r="G140" i="50"/>
  <c r="G141" i="50"/>
  <c r="G142" i="50"/>
  <c r="G143" i="50"/>
  <c r="G144" i="50"/>
  <c r="G145" i="50"/>
  <c r="G146" i="50"/>
  <c r="G147" i="50"/>
  <c r="G148" i="50"/>
  <c r="G149" i="50"/>
  <c r="G150" i="50"/>
  <c r="G151" i="50"/>
  <c r="G152" i="50"/>
  <c r="G153" i="50"/>
  <c r="G154" i="50"/>
  <c r="G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5" i="50"/>
  <c r="G188" i="50"/>
  <c r="G189" i="50"/>
  <c r="G190" i="50"/>
  <c r="G191" i="50"/>
  <c r="G192" i="50"/>
  <c r="G193" i="50"/>
  <c r="G194" i="50"/>
  <c r="G198" i="50"/>
  <c r="G199" i="50"/>
  <c r="G200" i="50"/>
  <c r="G201" i="50"/>
  <c r="G202" i="50"/>
  <c r="G204" i="50"/>
  <c r="G205" i="50"/>
  <c r="G206" i="50"/>
  <c r="G207" i="50"/>
  <c r="G208" i="50"/>
  <c r="G209" i="50"/>
  <c r="G210" i="50"/>
  <c r="G211" i="50"/>
  <c r="G212" i="50"/>
  <c r="G213" i="50"/>
  <c r="G214" i="50"/>
  <c r="G217" i="50"/>
  <c r="G218" i="50"/>
  <c r="G219" i="50"/>
  <c r="G220" i="50"/>
  <c r="G221" i="50"/>
  <c r="G222" i="50"/>
  <c r="G223" i="50"/>
  <c r="G224" i="50"/>
  <c r="G225" i="50"/>
  <c r="G226" i="50"/>
  <c r="G227" i="50"/>
  <c r="G228" i="50"/>
  <c r="G229" i="50"/>
  <c r="G230" i="50"/>
  <c r="G231" i="50"/>
  <c r="G232" i="50"/>
  <c r="G233" i="50"/>
  <c r="G234" i="50"/>
  <c r="G235" i="50"/>
  <c r="G236" i="50"/>
  <c r="G237" i="50"/>
  <c r="G238" i="50"/>
  <c r="G239" i="50"/>
  <c r="G241" i="50"/>
  <c r="G242" i="50"/>
  <c r="G243" i="50"/>
  <c r="G245" i="50"/>
  <c r="G246" i="50"/>
  <c r="G247" i="50"/>
  <c r="G248" i="50"/>
  <c r="G249" i="50"/>
  <c r="G250" i="50"/>
  <c r="G251" i="50"/>
  <c r="G252" i="50"/>
  <c r="G253" i="50"/>
  <c r="G254" i="50"/>
  <c r="G255" i="50"/>
  <c r="G256" i="50"/>
  <c r="A18" i="52"/>
  <c r="B18" i="52"/>
  <c r="A19" i="52"/>
  <c r="A21" i="52"/>
  <c r="A25" i="52"/>
  <c r="A31" i="52"/>
  <c r="A32" i="52"/>
  <c r="A33" i="52"/>
  <c r="A34" i="52"/>
  <c r="A35" i="52"/>
  <c r="A36" i="52"/>
  <c r="A47" i="52"/>
  <c r="A48" i="52"/>
  <c r="A49" i="52"/>
  <c r="A50" i="52"/>
  <c r="A60" i="52"/>
  <c r="A61" i="52"/>
  <c r="A62" i="52"/>
  <c r="A63" i="52"/>
  <c r="A64" i="52"/>
  <c r="A65" i="52"/>
  <c r="A66" i="52"/>
  <c r="A67" i="52"/>
  <c r="A68" i="52"/>
  <c r="A69" i="52"/>
  <c r="A70" i="52"/>
  <c r="A71" i="52"/>
  <c r="A72" i="52"/>
  <c r="A73" i="52"/>
  <c r="A74" i="52"/>
  <c r="A75" i="52"/>
  <c r="A76" i="52"/>
  <c r="A77" i="52"/>
  <c r="A78" i="52"/>
  <c r="A79" i="52"/>
  <c r="A87" i="52"/>
  <c r="A88" i="52"/>
  <c r="A89" i="52"/>
  <c r="A90" i="52"/>
  <c r="A91" i="52"/>
  <c r="A92" i="52"/>
  <c r="A93" i="52"/>
  <c r="A94" i="52"/>
  <c r="A95" i="52"/>
  <c r="A96" i="52"/>
  <c r="A97" i="52"/>
  <c r="A98" i="52"/>
  <c r="A99" i="52"/>
  <c r="A100" i="52"/>
  <c r="A101" i="52"/>
  <c r="A102" i="52"/>
  <c r="A103" i="52"/>
  <c r="A104" i="52"/>
  <c r="A105" i="52"/>
  <c r="A106" i="52"/>
  <c r="B106" i="52"/>
  <c r="A107" i="52"/>
  <c r="A109" i="52"/>
  <c r="B109" i="52"/>
  <c r="A110" i="52"/>
  <c r="A111" i="52"/>
  <c r="A112" i="52"/>
  <c r="A113" i="52"/>
  <c r="A114" i="52"/>
  <c r="B114" i="52"/>
  <c r="A115" i="52"/>
  <c r="A119" i="52"/>
  <c r="A122" i="52"/>
  <c r="A125" i="52"/>
  <c r="A126" i="52"/>
  <c r="B126" i="52"/>
  <c r="A127" i="52"/>
  <c r="A128" i="52"/>
  <c r="A3" i="52"/>
  <c r="B3" i="52"/>
  <c r="A4" i="52"/>
  <c r="A6" i="52"/>
  <c r="A7" i="52"/>
  <c r="A8" i="52"/>
  <c r="A9" i="52"/>
  <c r="A10" i="52"/>
  <c r="A11" i="52"/>
  <c r="A12" i="52"/>
  <c r="A14" i="52"/>
  <c r="A15" i="52"/>
  <c r="A16" i="52"/>
  <c r="C2" i="52"/>
  <c r="D2" i="52"/>
  <c r="B2" i="52"/>
  <c r="A2" i="52"/>
  <c r="A20" i="50"/>
  <c r="F20" i="50"/>
  <c r="A22" i="50"/>
  <c r="F22" i="50"/>
  <c r="A23" i="50"/>
  <c r="F23" i="50"/>
  <c r="A24" i="50"/>
  <c r="F24" i="50"/>
  <c r="A25" i="50"/>
  <c r="F25" i="50"/>
  <c r="A26" i="50"/>
  <c r="F26" i="50"/>
  <c r="A27" i="50"/>
  <c r="F27" i="50"/>
  <c r="A37" i="50"/>
  <c r="F37" i="50"/>
  <c r="A38" i="50"/>
  <c r="F38" i="50"/>
  <c r="A40" i="50"/>
  <c r="F40" i="50"/>
  <c r="A41" i="50"/>
  <c r="F41" i="50"/>
  <c r="A43" i="50"/>
  <c r="F43" i="50"/>
  <c r="A44" i="50"/>
  <c r="F44" i="50"/>
  <c r="A49" i="50"/>
  <c r="F49" i="50"/>
  <c r="A52" i="50"/>
  <c r="A62" i="50"/>
  <c r="F62" i="50"/>
  <c r="A67" i="50"/>
  <c r="B67" i="50"/>
  <c r="F67" i="50"/>
  <c r="A68" i="50"/>
  <c r="F68" i="50"/>
  <c r="A70" i="50"/>
  <c r="F70" i="50"/>
  <c r="A72" i="50"/>
  <c r="F72" i="50"/>
  <c r="A74" i="50"/>
  <c r="F74" i="50"/>
  <c r="A75" i="50"/>
  <c r="F75" i="50"/>
  <c r="A78" i="50"/>
  <c r="F78" i="50"/>
  <c r="A81" i="50"/>
  <c r="A82" i="50"/>
  <c r="A83" i="50"/>
  <c r="A84" i="50"/>
  <c r="A85" i="50"/>
  <c r="A86" i="50"/>
  <c r="A87" i="50"/>
  <c r="B87" i="50"/>
  <c r="F87" i="50"/>
  <c r="A88" i="50"/>
  <c r="F88" i="50"/>
  <c r="A91" i="50"/>
  <c r="F91" i="50"/>
  <c r="A94" i="50"/>
  <c r="F94" i="50"/>
  <c r="A97" i="50"/>
  <c r="F97" i="50"/>
  <c r="A100" i="50"/>
  <c r="F100" i="50"/>
  <c r="A105" i="50"/>
  <c r="F105" i="50"/>
  <c r="A106" i="50"/>
  <c r="F106" i="50"/>
  <c r="A108" i="50"/>
  <c r="F108" i="50"/>
  <c r="A110" i="50"/>
  <c r="F110" i="50"/>
  <c r="A120" i="50"/>
  <c r="F120" i="50"/>
  <c r="A123" i="50"/>
  <c r="F123" i="50"/>
  <c r="A130" i="50"/>
  <c r="F130" i="50"/>
  <c r="A136" i="50"/>
  <c r="F136" i="50"/>
  <c r="A138" i="50"/>
  <c r="F138" i="50"/>
  <c r="B139" i="50"/>
  <c r="A140" i="50"/>
  <c r="F140" i="50"/>
  <c r="A142" i="50"/>
  <c r="F142" i="50"/>
  <c r="A150" i="50"/>
  <c r="F150" i="50"/>
  <c r="A152" i="50"/>
  <c r="B152" i="50"/>
  <c r="F152" i="50"/>
  <c r="A155" i="50"/>
  <c r="F155" i="50"/>
  <c r="A158" i="50"/>
  <c r="F158" i="50"/>
  <c r="A161" i="50"/>
  <c r="F161" i="50"/>
  <c r="A163" i="50"/>
  <c r="F163" i="50"/>
  <c r="A165" i="50"/>
  <c r="F165" i="50"/>
  <c r="A167" i="50"/>
  <c r="F167" i="50"/>
  <c r="A170" i="50"/>
  <c r="F170" i="50"/>
  <c r="A171" i="50"/>
  <c r="F171" i="50"/>
  <c r="A172" i="50"/>
  <c r="F172" i="50"/>
  <c r="A174" i="50"/>
  <c r="F174" i="50"/>
  <c r="A175" i="50"/>
  <c r="F175" i="50"/>
  <c r="A176" i="50"/>
  <c r="F176" i="50"/>
  <c r="A178" i="50"/>
  <c r="F178" i="50"/>
  <c r="A180" i="50"/>
  <c r="F180" i="50"/>
  <c r="A181" i="50"/>
  <c r="F181" i="50"/>
  <c r="A183" i="50"/>
  <c r="F183" i="50"/>
  <c r="A185" i="50"/>
  <c r="F185" i="50"/>
  <c r="A188" i="50"/>
  <c r="F188" i="50"/>
  <c r="A190" i="50"/>
  <c r="F190" i="50"/>
  <c r="A192" i="50"/>
  <c r="F192" i="50"/>
  <c r="A194" i="50"/>
  <c r="F194" i="50"/>
  <c r="A198" i="50"/>
  <c r="F198" i="50"/>
  <c r="A199" i="50"/>
  <c r="F199" i="50"/>
  <c r="A202" i="50"/>
  <c r="F202" i="50"/>
  <c r="A204" i="50"/>
  <c r="F204" i="50"/>
  <c r="A205" i="50"/>
  <c r="F205" i="50"/>
  <c r="A207" i="50"/>
  <c r="B207" i="50"/>
  <c r="C207" i="50"/>
  <c r="D207" i="50"/>
  <c r="F207" i="50"/>
  <c r="A208" i="50"/>
  <c r="B208" i="50"/>
  <c r="F208" i="50"/>
  <c r="A210" i="50"/>
  <c r="B210" i="50"/>
  <c r="C210" i="50"/>
  <c r="D210" i="50"/>
  <c r="F210" i="50"/>
  <c r="A212" i="50"/>
  <c r="F212" i="50"/>
  <c r="A213" i="50"/>
  <c r="F213" i="50"/>
  <c r="A214" i="50"/>
  <c r="F214" i="50"/>
  <c r="A215" i="50"/>
  <c r="A217" i="50"/>
  <c r="F217" i="50"/>
  <c r="A218" i="50"/>
  <c r="F218" i="50"/>
  <c r="A219" i="50"/>
  <c r="F219" i="50"/>
  <c r="A220" i="50"/>
  <c r="F220" i="50"/>
  <c r="A221" i="50"/>
  <c r="F221" i="50"/>
  <c r="A222" i="50"/>
  <c r="F222" i="50"/>
  <c r="A223" i="50"/>
  <c r="F223" i="50"/>
  <c r="A225" i="50"/>
  <c r="F225" i="50"/>
  <c r="A226" i="50"/>
  <c r="F226" i="50"/>
  <c r="A228" i="50"/>
  <c r="F228" i="50"/>
  <c r="A229" i="50"/>
  <c r="F229" i="50"/>
  <c r="A230" i="50"/>
  <c r="F230" i="50"/>
  <c r="A232" i="50"/>
  <c r="F232" i="50"/>
  <c r="A233" i="50"/>
  <c r="F233" i="50"/>
  <c r="A234" i="50"/>
  <c r="F234" i="50"/>
  <c r="A235" i="50"/>
  <c r="F235" i="50"/>
  <c r="A236" i="50"/>
  <c r="F236" i="50"/>
  <c r="A239" i="50"/>
  <c r="F239" i="50"/>
  <c r="A241" i="50"/>
  <c r="F241" i="50"/>
  <c r="A242" i="50"/>
  <c r="F242" i="50"/>
  <c r="A243" i="50"/>
  <c r="F243" i="50"/>
  <c r="A245" i="50"/>
  <c r="F245" i="50"/>
  <c r="A246" i="50"/>
  <c r="F246" i="50"/>
  <c r="A248" i="50"/>
  <c r="F248" i="50"/>
  <c r="A249" i="50"/>
  <c r="F249" i="50"/>
  <c r="A251" i="50"/>
  <c r="F251" i="50"/>
  <c r="A252" i="50"/>
  <c r="F252" i="50"/>
  <c r="A253" i="50"/>
  <c r="F253" i="50"/>
  <c r="A254" i="50"/>
  <c r="F254" i="50"/>
  <c r="A255" i="50"/>
  <c r="F255" i="50"/>
  <c r="A256" i="50"/>
  <c r="F256" i="50"/>
  <c r="B8" i="50"/>
  <c r="B9" i="50"/>
  <c r="C9" i="50"/>
  <c r="D9" i="50"/>
  <c r="B10" i="50"/>
  <c r="C10" i="50"/>
  <c r="D10" i="50"/>
  <c r="A11" i="50"/>
  <c r="B11" i="50"/>
  <c r="C11" i="50"/>
  <c r="D11" i="50"/>
  <c r="F11" i="50"/>
  <c r="A3" i="50"/>
  <c r="F3" i="50"/>
  <c r="A4" i="50"/>
  <c r="F4" i="50"/>
  <c r="F2" i="50"/>
  <c r="A2" i="50"/>
  <c r="B2" i="50"/>
  <c r="C2" i="50"/>
  <c r="D2" i="50"/>
  <c r="B26" i="48"/>
  <c r="A1" i="48"/>
  <c r="G11" i="57" l="1"/>
  <c r="G8" i="46" s="1"/>
  <c r="F11" i="57"/>
  <c r="G7" i="46" s="1"/>
  <c r="I11" i="57"/>
  <c r="G10" i="46" s="1"/>
  <c r="H11" i="57"/>
  <c r="G9" i="46" s="1"/>
  <c r="E11" i="57"/>
  <c r="G6" i="46" s="1"/>
  <c r="B23" i="48" l="1"/>
  <c r="C23" i="48"/>
  <c r="D23" i="48"/>
  <c r="B24" i="48"/>
  <c r="C24" i="48"/>
  <c r="D24" i="48"/>
  <c r="D11" i="2"/>
  <c r="C26" i="48"/>
  <c r="D26" i="48"/>
  <c r="D2" i="48"/>
  <c r="C2" i="48"/>
  <c r="B576" i="1"/>
  <c r="B37" i="54" s="1"/>
  <c r="C576" i="1"/>
  <c r="C37" i="54" s="1"/>
  <c r="D576" i="1"/>
  <c r="D37" i="54" s="1"/>
  <c r="B577" i="1"/>
  <c r="B38" i="54" s="1"/>
  <c r="C577" i="1"/>
  <c r="C38" i="54" s="1"/>
  <c r="D577" i="1"/>
  <c r="D38" i="54" s="1"/>
  <c r="B578" i="1"/>
  <c r="B39" i="54" s="1"/>
  <c r="C578" i="1"/>
  <c r="C39" i="54" s="1"/>
  <c r="D578" i="1"/>
  <c r="D39" i="54" s="1"/>
  <c r="C575" i="1"/>
  <c r="C36" i="54" s="1"/>
  <c r="D575" i="1"/>
  <c r="D36" i="54" s="1"/>
  <c r="B575" i="1"/>
  <c r="B36" i="54" s="1"/>
  <c r="B573" i="1"/>
  <c r="B34" i="54" s="1"/>
  <c r="C568" i="1"/>
  <c r="C29" i="54" s="1"/>
  <c r="D568" i="1"/>
  <c r="D29" i="54" s="1"/>
  <c r="B568" i="1"/>
  <c r="B29" i="54" s="1"/>
  <c r="B562" i="1"/>
  <c r="B23" i="54" s="1"/>
  <c r="C562" i="1"/>
  <c r="C23" i="54" s="1"/>
  <c r="D562" i="1"/>
  <c r="D23" i="54" s="1"/>
  <c r="B563" i="1"/>
  <c r="B24" i="54" s="1"/>
  <c r="C563" i="1"/>
  <c r="C24" i="54" s="1"/>
  <c r="D563" i="1"/>
  <c r="D24" i="54" s="1"/>
  <c r="B564" i="1"/>
  <c r="B25" i="54" s="1"/>
  <c r="C564" i="1"/>
  <c r="C25" i="54" s="1"/>
  <c r="D564" i="1"/>
  <c r="D25" i="54" s="1"/>
  <c r="B565" i="1"/>
  <c r="B26" i="54" s="1"/>
  <c r="C565" i="1"/>
  <c r="C26" i="54" s="1"/>
  <c r="D565" i="1"/>
  <c r="D26" i="54" s="1"/>
  <c r="B566" i="1"/>
  <c r="B27" i="54" s="1"/>
  <c r="C566" i="1"/>
  <c r="C27" i="54" s="1"/>
  <c r="D566" i="1"/>
  <c r="D27" i="54" s="1"/>
  <c r="D561" i="1"/>
  <c r="D22" i="54" s="1"/>
  <c r="C561" i="1"/>
  <c r="C22" i="54" s="1"/>
  <c r="B561" i="1"/>
  <c r="B22" i="54" s="1"/>
  <c r="B559" i="1"/>
  <c r="B20" i="54" s="1"/>
  <c r="D556" i="1"/>
  <c r="D17" i="54" s="1"/>
  <c r="C556" i="1"/>
  <c r="C17" i="54" s="1"/>
  <c r="B556" i="1"/>
  <c r="B17" i="54" s="1"/>
  <c r="C552" i="1"/>
  <c r="C13" i="54" s="1"/>
  <c r="D552" i="1"/>
  <c r="D13" i="54" s="1"/>
  <c r="B552" i="1"/>
  <c r="B13" i="54" s="1"/>
  <c r="B546" i="1"/>
  <c r="B7" i="54" s="1"/>
  <c r="C546" i="1"/>
  <c r="C7" i="54" s="1"/>
  <c r="D546" i="1"/>
  <c r="D7" i="54" s="1"/>
  <c r="B547" i="1"/>
  <c r="B8" i="54" s="1"/>
  <c r="C547" i="1"/>
  <c r="C8" i="54" s="1"/>
  <c r="D547" i="1"/>
  <c r="D8" i="54" s="1"/>
  <c r="B548" i="1"/>
  <c r="B9" i="54" s="1"/>
  <c r="C548" i="1"/>
  <c r="C9" i="54" s="1"/>
  <c r="D548" i="1"/>
  <c r="D9" i="54" s="1"/>
  <c r="D545" i="1"/>
  <c r="D6" i="54" s="1"/>
  <c r="C545" i="1"/>
  <c r="C6" i="54" s="1"/>
  <c r="B545" i="1"/>
  <c r="B6" i="54" s="1"/>
  <c r="B543" i="1"/>
  <c r="B4" i="54" s="1"/>
  <c r="B539" i="1"/>
  <c r="C539" i="1"/>
  <c r="C29" i="53" s="1"/>
  <c r="D539" i="1"/>
  <c r="D29" i="53" s="1"/>
  <c r="C537" i="1"/>
  <c r="C27" i="53" s="1"/>
  <c r="D537" i="1"/>
  <c r="D27" i="53" s="1"/>
  <c r="B537" i="1"/>
  <c r="B531" i="1"/>
  <c r="B21" i="53" s="1"/>
  <c r="C531" i="1"/>
  <c r="C21" i="53" s="1"/>
  <c r="D531" i="1"/>
  <c r="D21" i="53" s="1"/>
  <c r="B533" i="1"/>
  <c r="B23" i="53" s="1"/>
  <c r="C533" i="1"/>
  <c r="C23" i="53" s="1"/>
  <c r="D533" i="1"/>
  <c r="D23" i="53" s="1"/>
  <c r="C529" i="1"/>
  <c r="C19" i="53" s="1"/>
  <c r="D529" i="1"/>
  <c r="D19" i="53" s="1"/>
  <c r="B529" i="1"/>
  <c r="B19" i="53" s="1"/>
  <c r="D526" i="1"/>
  <c r="D16" i="53" s="1"/>
  <c r="C526" i="1"/>
  <c r="C16" i="53" s="1"/>
  <c r="B526" i="1"/>
  <c r="B16" i="53" s="1"/>
  <c r="B519" i="1"/>
  <c r="B9" i="53" s="1"/>
  <c r="C519" i="1"/>
  <c r="C9" i="53" s="1"/>
  <c r="D519" i="1"/>
  <c r="D9" i="53" s="1"/>
  <c r="C517" i="1"/>
  <c r="C7" i="53" s="1"/>
  <c r="D517" i="1"/>
  <c r="D7" i="53" s="1"/>
  <c r="B517" i="1"/>
  <c r="B7" i="53" s="1"/>
  <c r="C514" i="1"/>
  <c r="C4" i="53" s="1"/>
  <c r="D514" i="1"/>
  <c r="D4" i="53" s="1"/>
  <c r="B514" i="1"/>
  <c r="B4" i="53" s="1"/>
  <c r="B511" i="1"/>
  <c r="B128" i="52" s="1"/>
  <c r="C511" i="1"/>
  <c r="C128" i="52" s="1"/>
  <c r="D511" i="1"/>
  <c r="D128" i="52" s="1"/>
  <c r="C510" i="1"/>
  <c r="C127" i="52" s="1"/>
  <c r="D510" i="1"/>
  <c r="D127" i="52" s="1"/>
  <c r="B510" i="1"/>
  <c r="B127" i="52" s="1"/>
  <c r="D508" i="1"/>
  <c r="D125" i="52" s="1"/>
  <c r="C508" i="1"/>
  <c r="C125" i="52" s="1"/>
  <c r="B508" i="1"/>
  <c r="B125" i="52" s="1"/>
  <c r="D505" i="1"/>
  <c r="D122" i="52" s="1"/>
  <c r="C505" i="1"/>
  <c r="C122" i="52" s="1"/>
  <c r="B505" i="1"/>
  <c r="B122" i="52" s="1"/>
  <c r="D502" i="1"/>
  <c r="D119" i="52" s="1"/>
  <c r="C502" i="1"/>
  <c r="C119" i="52" s="1"/>
  <c r="B502" i="1"/>
  <c r="B119" i="52" s="1"/>
  <c r="C498" i="1"/>
  <c r="C115" i="52" s="1"/>
  <c r="D498" i="1"/>
  <c r="D115" i="52" s="1"/>
  <c r="B498" i="1"/>
  <c r="B115" i="52" s="1"/>
  <c r="B494" i="1"/>
  <c r="B111" i="52" s="1"/>
  <c r="C494" i="1"/>
  <c r="C111" i="52" s="1"/>
  <c r="D494" i="1"/>
  <c r="D111" i="52" s="1"/>
  <c r="B495" i="1"/>
  <c r="B112" i="52" s="1"/>
  <c r="C495" i="1"/>
  <c r="C112" i="52" s="1"/>
  <c r="D495" i="1"/>
  <c r="D112" i="52" s="1"/>
  <c r="B496" i="1"/>
  <c r="B113" i="52" s="1"/>
  <c r="C496" i="1"/>
  <c r="C113" i="52" s="1"/>
  <c r="D496" i="1"/>
  <c r="D113" i="52" s="1"/>
  <c r="C493" i="1"/>
  <c r="C110" i="52" s="1"/>
  <c r="D493" i="1"/>
  <c r="D110" i="52" s="1"/>
  <c r="B493" i="1"/>
  <c r="B110" i="52" s="1"/>
  <c r="C490" i="1"/>
  <c r="C107" i="52" s="1"/>
  <c r="D490" i="1"/>
  <c r="D107" i="52" s="1"/>
  <c r="B490" i="1"/>
  <c r="B107" i="52" s="1"/>
  <c r="B485" i="1"/>
  <c r="B102" i="52" s="1"/>
  <c r="C485" i="1"/>
  <c r="C102" i="52" s="1"/>
  <c r="D485" i="1"/>
  <c r="D102" i="52" s="1"/>
  <c r="B486" i="1"/>
  <c r="B103" i="52" s="1"/>
  <c r="C486" i="1"/>
  <c r="C103" i="52" s="1"/>
  <c r="D486" i="1"/>
  <c r="D103" i="52" s="1"/>
  <c r="B487" i="1"/>
  <c r="B104" i="52" s="1"/>
  <c r="C487" i="1"/>
  <c r="C104" i="52" s="1"/>
  <c r="D487" i="1"/>
  <c r="D104" i="52" s="1"/>
  <c r="B488" i="1"/>
  <c r="B105" i="52" s="1"/>
  <c r="C488" i="1"/>
  <c r="C105" i="52" s="1"/>
  <c r="D488" i="1"/>
  <c r="D105" i="52" s="1"/>
  <c r="B480" i="1"/>
  <c r="B97" i="52" s="1"/>
  <c r="C480" i="1"/>
  <c r="C97" i="52" s="1"/>
  <c r="D480" i="1"/>
  <c r="D97" i="52" s="1"/>
  <c r="B481" i="1"/>
  <c r="B98" i="52" s="1"/>
  <c r="C481" i="1"/>
  <c r="C98" i="52" s="1"/>
  <c r="D481" i="1"/>
  <c r="D98" i="52" s="1"/>
  <c r="B482" i="1"/>
  <c r="B99" i="52" s="1"/>
  <c r="C482" i="1"/>
  <c r="C99" i="52" s="1"/>
  <c r="D482" i="1"/>
  <c r="D99" i="52" s="1"/>
  <c r="B483" i="1"/>
  <c r="B100" i="52" s="1"/>
  <c r="C483" i="1"/>
  <c r="C100" i="52" s="1"/>
  <c r="D483" i="1"/>
  <c r="D100" i="52" s="1"/>
  <c r="B484" i="1"/>
  <c r="B101" i="52" s="1"/>
  <c r="C484" i="1"/>
  <c r="C101" i="52" s="1"/>
  <c r="D484" i="1"/>
  <c r="D101" i="52" s="1"/>
  <c r="B476" i="1"/>
  <c r="B93" i="52" s="1"/>
  <c r="C476" i="1"/>
  <c r="D476" i="1"/>
  <c r="B477" i="1"/>
  <c r="B94" i="52" s="1"/>
  <c r="C477" i="1"/>
  <c r="C94" i="52" s="1"/>
  <c r="D477" i="1"/>
  <c r="D94" i="52" s="1"/>
  <c r="B478" i="1"/>
  <c r="B95" i="52" s="1"/>
  <c r="C478" i="1"/>
  <c r="D478" i="1"/>
  <c r="B479" i="1"/>
  <c r="B96" i="52" s="1"/>
  <c r="C479" i="1"/>
  <c r="C96" i="52" s="1"/>
  <c r="D479" i="1"/>
  <c r="D96" i="52" s="1"/>
  <c r="B458" i="1"/>
  <c r="B75" i="52" s="1"/>
  <c r="C458" i="1"/>
  <c r="C75" i="52" s="1"/>
  <c r="D458" i="1"/>
  <c r="D75" i="52" s="1"/>
  <c r="B459" i="1"/>
  <c r="B76" i="52" s="1"/>
  <c r="C459" i="1"/>
  <c r="C76" i="52" s="1"/>
  <c r="D459" i="1"/>
  <c r="D76" i="52" s="1"/>
  <c r="B460" i="1"/>
  <c r="B77" i="52" s="1"/>
  <c r="C460" i="1"/>
  <c r="C77" i="52" s="1"/>
  <c r="D460" i="1"/>
  <c r="D77" i="52" s="1"/>
  <c r="B461" i="1"/>
  <c r="B78" i="52" s="1"/>
  <c r="C461" i="1"/>
  <c r="C78" i="52" s="1"/>
  <c r="D461" i="1"/>
  <c r="D78" i="52" s="1"/>
  <c r="B462" i="1"/>
  <c r="B79" i="52" s="1"/>
  <c r="C462" i="1"/>
  <c r="D462" i="1"/>
  <c r="B463" i="1"/>
  <c r="B80" i="52" s="1"/>
  <c r="C463" i="1"/>
  <c r="C80" i="52" s="1"/>
  <c r="D463" i="1"/>
  <c r="D80" i="52" s="1"/>
  <c r="B464" i="1"/>
  <c r="B81" i="52" s="1"/>
  <c r="C464" i="1"/>
  <c r="C81" i="52" s="1"/>
  <c r="D464" i="1"/>
  <c r="D81" i="52" s="1"/>
  <c r="B465" i="1"/>
  <c r="B82" i="52" s="1"/>
  <c r="C465" i="1"/>
  <c r="C82" i="52" s="1"/>
  <c r="D465" i="1"/>
  <c r="D82" i="52" s="1"/>
  <c r="B466" i="1"/>
  <c r="B83" i="52" s="1"/>
  <c r="C466" i="1"/>
  <c r="C83" i="52" s="1"/>
  <c r="D466" i="1"/>
  <c r="D83" i="52" s="1"/>
  <c r="B467" i="1"/>
  <c r="B84" i="52" s="1"/>
  <c r="C467" i="1"/>
  <c r="C84" i="52" s="1"/>
  <c r="D467" i="1"/>
  <c r="D84" i="52" s="1"/>
  <c r="B468" i="1"/>
  <c r="B85" i="52" s="1"/>
  <c r="C468" i="1"/>
  <c r="C85" i="52" s="1"/>
  <c r="D468" i="1"/>
  <c r="D85" i="52" s="1"/>
  <c r="B469" i="1"/>
  <c r="B86" i="52" s="1"/>
  <c r="C469" i="1"/>
  <c r="C86" i="52" s="1"/>
  <c r="D469" i="1"/>
  <c r="D86" i="52" s="1"/>
  <c r="B470" i="1"/>
  <c r="B87" i="52" s="1"/>
  <c r="C470" i="1"/>
  <c r="C87" i="52" s="1"/>
  <c r="D470" i="1"/>
  <c r="D87" i="52" s="1"/>
  <c r="B471" i="1"/>
  <c r="B88" i="52" s="1"/>
  <c r="C471" i="1"/>
  <c r="C88" i="52" s="1"/>
  <c r="D471" i="1"/>
  <c r="D88" i="52" s="1"/>
  <c r="B472" i="1"/>
  <c r="B89" i="52" s="1"/>
  <c r="C472" i="1"/>
  <c r="C89" i="52" s="1"/>
  <c r="D472" i="1"/>
  <c r="D89" i="52" s="1"/>
  <c r="B473" i="1"/>
  <c r="B90" i="52" s="1"/>
  <c r="C473" i="1"/>
  <c r="C90" i="52" s="1"/>
  <c r="D473" i="1"/>
  <c r="D90" i="52" s="1"/>
  <c r="B474" i="1"/>
  <c r="B91" i="52" s="1"/>
  <c r="C474" i="1"/>
  <c r="C91" i="52" s="1"/>
  <c r="D474" i="1"/>
  <c r="D91" i="52" s="1"/>
  <c r="B475" i="1"/>
  <c r="B92" i="52" s="1"/>
  <c r="C475" i="1"/>
  <c r="C92" i="52" s="1"/>
  <c r="D475" i="1"/>
  <c r="D92" i="52" s="1"/>
  <c r="B454" i="1"/>
  <c r="B71" i="52" s="1"/>
  <c r="C454" i="1"/>
  <c r="C71" i="52" s="1"/>
  <c r="D454" i="1"/>
  <c r="D71" i="52" s="1"/>
  <c r="B455" i="1"/>
  <c r="B72" i="52" s="1"/>
  <c r="C455" i="1"/>
  <c r="C72" i="52" s="1"/>
  <c r="D455" i="1"/>
  <c r="D72" i="52" s="1"/>
  <c r="B456" i="1"/>
  <c r="B73" i="52" s="1"/>
  <c r="C456" i="1"/>
  <c r="C73" i="52" s="1"/>
  <c r="D456" i="1"/>
  <c r="D73" i="52" s="1"/>
  <c r="B457" i="1"/>
  <c r="B74" i="52" s="1"/>
  <c r="C457" i="1"/>
  <c r="C74" i="52" s="1"/>
  <c r="D457" i="1"/>
  <c r="D74" i="52" s="1"/>
  <c r="B451" i="1"/>
  <c r="B68" i="52" s="1"/>
  <c r="C451" i="1"/>
  <c r="C68" i="52" s="1"/>
  <c r="D451" i="1"/>
  <c r="D68" i="52" s="1"/>
  <c r="B452" i="1"/>
  <c r="B69" i="52" s="1"/>
  <c r="C452" i="1"/>
  <c r="C69" i="52" s="1"/>
  <c r="D452" i="1"/>
  <c r="D69" i="52" s="1"/>
  <c r="B453" i="1"/>
  <c r="B70" i="52" s="1"/>
  <c r="C453" i="1"/>
  <c r="C70" i="52" s="1"/>
  <c r="D453" i="1"/>
  <c r="D70" i="52" s="1"/>
  <c r="B448" i="1"/>
  <c r="B65" i="52" s="1"/>
  <c r="C448" i="1"/>
  <c r="C65" i="52" s="1"/>
  <c r="D448" i="1"/>
  <c r="D65" i="52" s="1"/>
  <c r="B449" i="1"/>
  <c r="B66" i="52" s="1"/>
  <c r="C449" i="1"/>
  <c r="C66" i="52" s="1"/>
  <c r="D449" i="1"/>
  <c r="D66" i="52" s="1"/>
  <c r="B450" i="1"/>
  <c r="B67" i="52" s="1"/>
  <c r="C450" i="1"/>
  <c r="C67" i="52" s="1"/>
  <c r="D450" i="1"/>
  <c r="D67" i="52" s="1"/>
  <c r="B443" i="1"/>
  <c r="B60" i="52" s="1"/>
  <c r="C443" i="1"/>
  <c r="D443" i="1"/>
  <c r="B444" i="1"/>
  <c r="B61" i="52" s="1"/>
  <c r="C444" i="1"/>
  <c r="C61" i="52" s="1"/>
  <c r="D444" i="1"/>
  <c r="D61" i="52" s="1"/>
  <c r="B445" i="1"/>
  <c r="B62" i="52" s="1"/>
  <c r="C445" i="1"/>
  <c r="C62" i="52" s="1"/>
  <c r="D445" i="1"/>
  <c r="D62" i="52" s="1"/>
  <c r="B446" i="1"/>
  <c r="B63" i="52" s="1"/>
  <c r="C446" i="1"/>
  <c r="C63" i="52" s="1"/>
  <c r="D446" i="1"/>
  <c r="D63" i="52" s="1"/>
  <c r="B447" i="1"/>
  <c r="B64" i="52" s="1"/>
  <c r="C447" i="1"/>
  <c r="C64" i="52" s="1"/>
  <c r="D447" i="1"/>
  <c r="D64" i="52" s="1"/>
  <c r="B439" i="1"/>
  <c r="B56" i="52" s="1"/>
  <c r="C439" i="1"/>
  <c r="C56" i="52" s="1"/>
  <c r="D439" i="1"/>
  <c r="D56" i="52" s="1"/>
  <c r="B440" i="1"/>
  <c r="B57" i="52" s="1"/>
  <c r="C440" i="1"/>
  <c r="C57" i="52" s="1"/>
  <c r="D440" i="1"/>
  <c r="D57" i="52" s="1"/>
  <c r="B441" i="1"/>
  <c r="B58" i="52" s="1"/>
  <c r="C441" i="1"/>
  <c r="C58" i="52" s="1"/>
  <c r="D441" i="1"/>
  <c r="D58" i="52" s="1"/>
  <c r="B442" i="1"/>
  <c r="B59" i="52" s="1"/>
  <c r="C442" i="1"/>
  <c r="C59" i="52" s="1"/>
  <c r="D442" i="1"/>
  <c r="D59" i="52" s="1"/>
  <c r="B420" i="1"/>
  <c r="B37" i="52" s="1"/>
  <c r="C420" i="1"/>
  <c r="C37" i="52" s="1"/>
  <c r="D420" i="1"/>
  <c r="D37" i="52" s="1"/>
  <c r="B421" i="1"/>
  <c r="B38" i="52" s="1"/>
  <c r="C421" i="1"/>
  <c r="C38" i="52" s="1"/>
  <c r="D421" i="1"/>
  <c r="D38" i="52" s="1"/>
  <c r="B422" i="1"/>
  <c r="B39" i="52" s="1"/>
  <c r="C422" i="1"/>
  <c r="C39" i="52" s="1"/>
  <c r="D422" i="1"/>
  <c r="D39" i="52" s="1"/>
  <c r="B423" i="1"/>
  <c r="B40" i="52" s="1"/>
  <c r="C423" i="1"/>
  <c r="C40" i="52" s="1"/>
  <c r="D423" i="1"/>
  <c r="D40" i="52" s="1"/>
  <c r="B424" i="1"/>
  <c r="B41" i="52" s="1"/>
  <c r="C424" i="1"/>
  <c r="C41" i="52" s="1"/>
  <c r="D424" i="1"/>
  <c r="D41" i="52" s="1"/>
  <c r="B425" i="1"/>
  <c r="B42" i="52" s="1"/>
  <c r="C425" i="1"/>
  <c r="C42" i="52" s="1"/>
  <c r="D425" i="1"/>
  <c r="D42" i="52" s="1"/>
  <c r="B426" i="1"/>
  <c r="B43" i="52" s="1"/>
  <c r="C426" i="1"/>
  <c r="C43" i="52" s="1"/>
  <c r="D426" i="1"/>
  <c r="D43" i="52" s="1"/>
  <c r="B427" i="1"/>
  <c r="B44" i="52" s="1"/>
  <c r="C427" i="1"/>
  <c r="C44" i="52" s="1"/>
  <c r="D427" i="1"/>
  <c r="D44" i="52" s="1"/>
  <c r="B428" i="1"/>
  <c r="B45" i="52" s="1"/>
  <c r="C428" i="1"/>
  <c r="C45" i="52" s="1"/>
  <c r="D428" i="1"/>
  <c r="D45" i="52" s="1"/>
  <c r="B429" i="1"/>
  <c r="B46" i="52" s="1"/>
  <c r="C429" i="1"/>
  <c r="C46" i="52" s="1"/>
  <c r="D429" i="1"/>
  <c r="D46" i="52" s="1"/>
  <c r="B430" i="1"/>
  <c r="B47" i="52" s="1"/>
  <c r="C430" i="1"/>
  <c r="C47" i="52" s="1"/>
  <c r="D430" i="1"/>
  <c r="D47" i="52" s="1"/>
  <c r="B431" i="1"/>
  <c r="B48" i="52" s="1"/>
  <c r="C431" i="1"/>
  <c r="C48" i="52" s="1"/>
  <c r="D431" i="1"/>
  <c r="D48" i="52" s="1"/>
  <c r="B432" i="1"/>
  <c r="B49" i="52" s="1"/>
  <c r="C432" i="1"/>
  <c r="C49" i="52" s="1"/>
  <c r="D432" i="1"/>
  <c r="D49" i="52" s="1"/>
  <c r="B433" i="1"/>
  <c r="B50" i="52" s="1"/>
  <c r="C433" i="1"/>
  <c r="D433" i="1"/>
  <c r="B434" i="1"/>
  <c r="B51" i="52" s="1"/>
  <c r="C434" i="1"/>
  <c r="C51" i="52" s="1"/>
  <c r="D434" i="1"/>
  <c r="D51" i="52" s="1"/>
  <c r="B435" i="1"/>
  <c r="B52" i="52" s="1"/>
  <c r="C435" i="1"/>
  <c r="C52" i="52" s="1"/>
  <c r="D435" i="1"/>
  <c r="D52" i="52" s="1"/>
  <c r="B436" i="1"/>
  <c r="B53" i="52" s="1"/>
  <c r="C436" i="1"/>
  <c r="C53" i="52" s="1"/>
  <c r="D436" i="1"/>
  <c r="D53" i="52" s="1"/>
  <c r="B437" i="1"/>
  <c r="B54" i="52" s="1"/>
  <c r="C437" i="1"/>
  <c r="C54" i="52" s="1"/>
  <c r="D437" i="1"/>
  <c r="D54" i="52" s="1"/>
  <c r="B438" i="1"/>
  <c r="B55" i="52" s="1"/>
  <c r="C438" i="1"/>
  <c r="C55" i="52" s="1"/>
  <c r="D438" i="1"/>
  <c r="D55" i="52" s="1"/>
  <c r="C419" i="1"/>
  <c r="D419" i="1"/>
  <c r="B405" i="1"/>
  <c r="B22" i="52" s="1"/>
  <c r="C405" i="1"/>
  <c r="C22" i="52" s="1"/>
  <c r="D405" i="1"/>
  <c r="D22" i="52" s="1"/>
  <c r="B406" i="1"/>
  <c r="B23" i="52" s="1"/>
  <c r="C406" i="1"/>
  <c r="C23" i="52" s="1"/>
  <c r="D406" i="1"/>
  <c r="D23" i="52" s="1"/>
  <c r="B407" i="1"/>
  <c r="B24" i="52" s="1"/>
  <c r="C407" i="1"/>
  <c r="C24" i="52" s="1"/>
  <c r="D407" i="1"/>
  <c r="D24" i="52" s="1"/>
  <c r="B408" i="1"/>
  <c r="B25" i="52" s="1"/>
  <c r="C408" i="1"/>
  <c r="D408" i="1"/>
  <c r="B409" i="1"/>
  <c r="B26" i="52" s="1"/>
  <c r="C409" i="1"/>
  <c r="C26" i="52" s="1"/>
  <c r="D409" i="1"/>
  <c r="D26" i="52" s="1"/>
  <c r="B410" i="1"/>
  <c r="B27" i="52" s="1"/>
  <c r="C410" i="1"/>
  <c r="C27" i="52" s="1"/>
  <c r="D410" i="1"/>
  <c r="D27" i="52" s="1"/>
  <c r="B411" i="1"/>
  <c r="B28" i="52" s="1"/>
  <c r="C411" i="1"/>
  <c r="C28" i="52" s="1"/>
  <c r="D411" i="1"/>
  <c r="D28" i="52" s="1"/>
  <c r="B412" i="1"/>
  <c r="B29" i="52" s="1"/>
  <c r="C412" i="1"/>
  <c r="C29" i="52" s="1"/>
  <c r="D412" i="1"/>
  <c r="D29" i="52" s="1"/>
  <c r="B413" i="1"/>
  <c r="B30" i="52" s="1"/>
  <c r="C413" i="1"/>
  <c r="C30" i="52" s="1"/>
  <c r="D413" i="1"/>
  <c r="D30" i="52" s="1"/>
  <c r="B414" i="1"/>
  <c r="B31" i="52" s="1"/>
  <c r="C414" i="1"/>
  <c r="C31" i="52" s="1"/>
  <c r="D414" i="1"/>
  <c r="D31" i="52" s="1"/>
  <c r="B415" i="1"/>
  <c r="B32" i="52" s="1"/>
  <c r="C415" i="1"/>
  <c r="C32" i="52" s="1"/>
  <c r="D415" i="1"/>
  <c r="D32" i="52" s="1"/>
  <c r="B416" i="1"/>
  <c r="B33" i="52" s="1"/>
  <c r="C416" i="1"/>
  <c r="C33" i="52" s="1"/>
  <c r="D416" i="1"/>
  <c r="D33" i="52" s="1"/>
  <c r="B417" i="1"/>
  <c r="B34" i="52" s="1"/>
  <c r="C417" i="1"/>
  <c r="C34" i="52" s="1"/>
  <c r="D417" i="1"/>
  <c r="D34" i="52" s="1"/>
  <c r="B418" i="1"/>
  <c r="B35" i="52" s="1"/>
  <c r="C418" i="1"/>
  <c r="C35" i="52" s="1"/>
  <c r="D418" i="1"/>
  <c r="D35" i="52" s="1"/>
  <c r="C404" i="1"/>
  <c r="D404" i="1"/>
  <c r="B404" i="1"/>
  <c r="B21" i="52" s="1"/>
  <c r="B419" i="1"/>
  <c r="B36" i="52" s="1"/>
  <c r="B402" i="1"/>
  <c r="B19" i="52" s="1"/>
  <c r="B391" i="1"/>
  <c r="B8" i="52" s="1"/>
  <c r="C391" i="1"/>
  <c r="C8" i="52" s="1"/>
  <c r="D391" i="1"/>
  <c r="D8" i="52" s="1"/>
  <c r="B392" i="1"/>
  <c r="B9" i="52" s="1"/>
  <c r="C392" i="1"/>
  <c r="C9" i="52" s="1"/>
  <c r="D392" i="1"/>
  <c r="D9" i="52" s="1"/>
  <c r="B393" i="1"/>
  <c r="B10" i="52" s="1"/>
  <c r="C393" i="1"/>
  <c r="C10" i="52" s="1"/>
  <c r="D393" i="1"/>
  <c r="D10" i="52" s="1"/>
  <c r="B394" i="1"/>
  <c r="B11" i="52" s="1"/>
  <c r="C394" i="1"/>
  <c r="C11" i="52" s="1"/>
  <c r="D394" i="1"/>
  <c r="D11" i="52" s="1"/>
  <c r="B395" i="1"/>
  <c r="B12" i="52" s="1"/>
  <c r="C395" i="1"/>
  <c r="C12" i="52" s="1"/>
  <c r="D395" i="1"/>
  <c r="D12" i="52" s="1"/>
  <c r="B397" i="1"/>
  <c r="B14" i="52" s="1"/>
  <c r="C397" i="1"/>
  <c r="C14" i="52" s="1"/>
  <c r="D397" i="1"/>
  <c r="D14" i="52" s="1"/>
  <c r="B398" i="1"/>
  <c r="B15" i="52" s="1"/>
  <c r="C398" i="1"/>
  <c r="C15" i="52" s="1"/>
  <c r="D398" i="1"/>
  <c r="D15" i="52" s="1"/>
  <c r="B399" i="1"/>
  <c r="B16" i="52" s="1"/>
  <c r="C399" i="1"/>
  <c r="C16" i="52" s="1"/>
  <c r="D399" i="1"/>
  <c r="D16" i="52" s="1"/>
  <c r="D390" i="1"/>
  <c r="D7" i="52" s="1"/>
  <c r="C390" i="1"/>
  <c r="C7" i="52" s="1"/>
  <c r="D389" i="1"/>
  <c r="D6" i="52" s="1"/>
  <c r="C389" i="1"/>
  <c r="C6" i="52" s="1"/>
  <c r="B389" i="1"/>
  <c r="B6" i="52" s="1"/>
  <c r="B390" i="1"/>
  <c r="B7" i="52" s="1"/>
  <c r="B387" i="1"/>
  <c r="B4" i="52" s="1"/>
  <c r="B379" i="1"/>
  <c r="B252" i="50" s="1"/>
  <c r="C379" i="1"/>
  <c r="C252" i="50" s="1"/>
  <c r="D379" i="1"/>
  <c r="D252" i="50" s="1"/>
  <c r="B380" i="1"/>
  <c r="B253" i="50" s="1"/>
  <c r="C380" i="1"/>
  <c r="C253" i="50" s="1"/>
  <c r="D380" i="1"/>
  <c r="D253" i="50" s="1"/>
  <c r="B381" i="1"/>
  <c r="B254" i="50" s="1"/>
  <c r="C381" i="1"/>
  <c r="C254" i="50" s="1"/>
  <c r="D381" i="1"/>
  <c r="D254" i="50" s="1"/>
  <c r="B382" i="1"/>
  <c r="B255" i="50" s="1"/>
  <c r="C382" i="1"/>
  <c r="C255" i="50" s="1"/>
  <c r="D382" i="1"/>
  <c r="D255" i="50" s="1"/>
  <c r="B383" i="1"/>
  <c r="B256" i="50" s="1"/>
  <c r="C383" i="1"/>
  <c r="C256" i="50" s="1"/>
  <c r="D383" i="1"/>
  <c r="D256" i="50" s="1"/>
  <c r="B384" i="1"/>
  <c r="C384" i="1"/>
  <c r="D384" i="1"/>
  <c r="D378" i="1"/>
  <c r="D251" i="50" s="1"/>
  <c r="C378" i="1"/>
  <c r="C251" i="50" s="1"/>
  <c r="B378" i="1"/>
  <c r="B251" i="50" s="1"/>
  <c r="C376" i="1"/>
  <c r="C249" i="50" s="1"/>
  <c r="D376" i="1"/>
  <c r="D249" i="50" s="1"/>
  <c r="B376" i="1"/>
  <c r="B249" i="50" s="1"/>
  <c r="C375" i="1"/>
  <c r="C248" i="50" s="1"/>
  <c r="D375" i="1"/>
  <c r="D248" i="50" s="1"/>
  <c r="B375" i="1"/>
  <c r="B248" i="50" s="1"/>
  <c r="B371" i="1"/>
  <c r="B244" i="50" s="1"/>
  <c r="C371" i="1"/>
  <c r="C244" i="50" s="1"/>
  <c r="D371" i="1"/>
  <c r="D244" i="50" s="1"/>
  <c r="B372" i="1"/>
  <c r="B245" i="50" s="1"/>
  <c r="C372" i="1"/>
  <c r="C245" i="50" s="1"/>
  <c r="D372" i="1"/>
  <c r="D245" i="50" s="1"/>
  <c r="B373" i="1"/>
  <c r="B246" i="50" s="1"/>
  <c r="C373" i="1"/>
  <c r="C246" i="50" s="1"/>
  <c r="D373" i="1"/>
  <c r="D246" i="50" s="1"/>
  <c r="B368" i="1"/>
  <c r="B241" i="50" s="1"/>
  <c r="C368" i="1"/>
  <c r="C241" i="50" s="1"/>
  <c r="D368" i="1"/>
  <c r="D241" i="50" s="1"/>
  <c r="B369" i="1"/>
  <c r="B242" i="50" s="1"/>
  <c r="C369" i="1"/>
  <c r="C242" i="50" s="1"/>
  <c r="D369" i="1"/>
  <c r="D242" i="50" s="1"/>
  <c r="B370" i="1"/>
  <c r="B243" i="50" s="1"/>
  <c r="C370" i="1"/>
  <c r="D370" i="1"/>
  <c r="C367" i="1"/>
  <c r="C240" i="50" s="1"/>
  <c r="D367" i="1"/>
  <c r="D240" i="50" s="1"/>
  <c r="B367" i="1"/>
  <c r="B240" i="50" s="1"/>
  <c r="B366" i="1"/>
  <c r="B239" i="50" s="1"/>
  <c r="B360" i="1"/>
  <c r="B233" i="50" s="1"/>
  <c r="C360" i="1"/>
  <c r="C233" i="50" s="1"/>
  <c r="D360" i="1"/>
  <c r="D233" i="50" s="1"/>
  <c r="B361" i="1"/>
  <c r="B234" i="50" s="1"/>
  <c r="C361" i="1"/>
  <c r="C234" i="50" s="1"/>
  <c r="D361" i="1"/>
  <c r="D234" i="50" s="1"/>
  <c r="B362" i="1"/>
  <c r="B235" i="50" s="1"/>
  <c r="C362" i="1"/>
  <c r="C235" i="50" s="1"/>
  <c r="D362" i="1"/>
  <c r="D235" i="50" s="1"/>
  <c r="B363" i="1"/>
  <c r="C363" i="1"/>
  <c r="D363" i="1"/>
  <c r="C359" i="1"/>
  <c r="C232" i="50" s="1"/>
  <c r="D359" i="1"/>
  <c r="D232" i="50" s="1"/>
  <c r="B359" i="1"/>
  <c r="B232" i="50" s="1"/>
  <c r="B343" i="1"/>
  <c r="B216" i="50" s="1"/>
  <c r="C343" i="1"/>
  <c r="C216" i="50" s="1"/>
  <c r="D343" i="1"/>
  <c r="D216" i="50" s="1"/>
  <c r="B344" i="1"/>
  <c r="B217" i="50" s="1"/>
  <c r="C344" i="1"/>
  <c r="C217" i="50" s="1"/>
  <c r="D344" i="1"/>
  <c r="D217" i="50" s="1"/>
  <c r="B345" i="1"/>
  <c r="B218" i="50" s="1"/>
  <c r="C345" i="1"/>
  <c r="C218" i="50" s="1"/>
  <c r="D345" i="1"/>
  <c r="D218" i="50" s="1"/>
  <c r="B346" i="1"/>
  <c r="B219" i="50" s="1"/>
  <c r="C346" i="1"/>
  <c r="C219" i="50" s="1"/>
  <c r="D346" i="1"/>
  <c r="D219" i="50" s="1"/>
  <c r="B347" i="1"/>
  <c r="B220" i="50" s="1"/>
  <c r="C347" i="1"/>
  <c r="C220" i="50" s="1"/>
  <c r="D347" i="1"/>
  <c r="D220" i="50" s="1"/>
  <c r="B348" i="1"/>
  <c r="B221" i="50" s="1"/>
  <c r="C348" i="1"/>
  <c r="C221" i="50" s="1"/>
  <c r="D348" i="1"/>
  <c r="D221" i="50" s="1"/>
  <c r="B349" i="1"/>
  <c r="B222" i="50" s="1"/>
  <c r="C349" i="1"/>
  <c r="C222" i="50" s="1"/>
  <c r="D349" i="1"/>
  <c r="D222" i="50" s="1"/>
  <c r="B350" i="1"/>
  <c r="C350" i="1"/>
  <c r="D350" i="1"/>
  <c r="B352" i="1"/>
  <c r="B225" i="50" s="1"/>
  <c r="C352" i="1"/>
  <c r="C225" i="50" s="1"/>
  <c r="D352" i="1"/>
  <c r="D225" i="50" s="1"/>
  <c r="B353" i="1"/>
  <c r="B226" i="50" s="1"/>
  <c r="C353" i="1"/>
  <c r="C226" i="50" s="1"/>
  <c r="D353" i="1"/>
  <c r="D226" i="50" s="1"/>
  <c r="B354" i="1"/>
  <c r="B227" i="50" s="1"/>
  <c r="C354" i="1"/>
  <c r="C227" i="50" s="1"/>
  <c r="D354" i="1"/>
  <c r="D227" i="50" s="1"/>
  <c r="B355" i="1"/>
  <c r="B228" i="50" s="1"/>
  <c r="C355" i="1"/>
  <c r="C228" i="50" s="1"/>
  <c r="D355" i="1"/>
  <c r="D228" i="50" s="1"/>
  <c r="B356" i="1"/>
  <c r="B229" i="50" s="1"/>
  <c r="C356" i="1"/>
  <c r="C229" i="50" s="1"/>
  <c r="D356" i="1"/>
  <c r="D229" i="50" s="1"/>
  <c r="B357" i="1"/>
  <c r="B230" i="50" s="1"/>
  <c r="C357" i="1"/>
  <c r="C230" i="50" s="1"/>
  <c r="D357" i="1"/>
  <c r="D230" i="50" s="1"/>
  <c r="C342" i="1"/>
  <c r="C215" i="50" s="1"/>
  <c r="D342" i="1"/>
  <c r="D215" i="50" s="1"/>
  <c r="B342" i="1"/>
  <c r="B215" i="50" s="1"/>
  <c r="C340" i="1"/>
  <c r="C213" i="50" s="1"/>
  <c r="D340" i="1"/>
  <c r="D213" i="50" s="1"/>
  <c r="C341" i="1"/>
  <c r="D341" i="1"/>
  <c r="B341" i="1"/>
  <c r="B214" i="50" s="1"/>
  <c r="B340" i="1"/>
  <c r="B213" i="50" s="1"/>
  <c r="D339" i="1"/>
  <c r="D212" i="50" s="1"/>
  <c r="C339" i="1"/>
  <c r="C212" i="50" s="1"/>
  <c r="B339" i="1"/>
  <c r="B212" i="50" s="1"/>
  <c r="B329" i="1"/>
  <c r="B202" i="50" s="1"/>
  <c r="C329" i="1"/>
  <c r="D329" i="1"/>
  <c r="B330" i="1"/>
  <c r="B203" i="50" s="1"/>
  <c r="C330" i="1"/>
  <c r="C203" i="50" s="1"/>
  <c r="D330" i="1"/>
  <c r="D203" i="50" s="1"/>
  <c r="B331" i="1"/>
  <c r="B204" i="50" s="1"/>
  <c r="C331" i="1"/>
  <c r="C204" i="50" s="1"/>
  <c r="D331" i="1"/>
  <c r="D204" i="50" s="1"/>
  <c r="B332" i="1"/>
  <c r="B205" i="50" s="1"/>
  <c r="C332" i="1"/>
  <c r="C205" i="50" s="1"/>
  <c r="D332" i="1"/>
  <c r="D205" i="50" s="1"/>
  <c r="B323" i="1"/>
  <c r="B196" i="50" s="1"/>
  <c r="C323" i="1"/>
  <c r="C196" i="50" s="1"/>
  <c r="D323" i="1"/>
  <c r="D196" i="50" s="1"/>
  <c r="B324" i="1"/>
  <c r="B197" i="50" s="1"/>
  <c r="C324" i="1"/>
  <c r="C197" i="50" s="1"/>
  <c r="D324" i="1"/>
  <c r="D197" i="50" s="1"/>
  <c r="B325" i="1"/>
  <c r="B198" i="50" s="1"/>
  <c r="C325" i="1"/>
  <c r="C198" i="50" s="1"/>
  <c r="D325" i="1"/>
  <c r="D198" i="50" s="1"/>
  <c r="B326" i="1"/>
  <c r="B199" i="50" s="1"/>
  <c r="C326" i="1"/>
  <c r="D326" i="1"/>
  <c r="B327" i="1"/>
  <c r="B200" i="50" s="1"/>
  <c r="C327" i="1"/>
  <c r="C200" i="50" s="1"/>
  <c r="D327" i="1"/>
  <c r="D200" i="50" s="1"/>
  <c r="B328" i="1"/>
  <c r="B201" i="50" s="1"/>
  <c r="C328" i="1"/>
  <c r="C201" i="50" s="1"/>
  <c r="D328" i="1"/>
  <c r="D201" i="50" s="1"/>
  <c r="C322" i="1"/>
  <c r="C195" i="50" s="1"/>
  <c r="D322" i="1"/>
  <c r="D195" i="50" s="1"/>
  <c r="B322" i="1"/>
  <c r="B195" i="50" s="1"/>
  <c r="B321" i="1"/>
  <c r="B194" i="50" s="1"/>
  <c r="B319" i="1"/>
  <c r="B192" i="50" s="1"/>
  <c r="C319" i="1"/>
  <c r="C192" i="50" s="1"/>
  <c r="D319" i="1"/>
  <c r="D192" i="50" s="1"/>
  <c r="C317" i="1"/>
  <c r="C190" i="50" s="1"/>
  <c r="D317" i="1"/>
  <c r="D190" i="50" s="1"/>
  <c r="B317" i="1"/>
  <c r="B314" i="1"/>
  <c r="B187" i="50" s="1"/>
  <c r="C314" i="1"/>
  <c r="C187" i="50" s="1"/>
  <c r="D314" i="1"/>
  <c r="D187" i="50" s="1"/>
  <c r="B315" i="1"/>
  <c r="B188" i="50" s="1"/>
  <c r="C315" i="1"/>
  <c r="C188" i="50" s="1"/>
  <c r="D315" i="1"/>
  <c r="D188" i="50" s="1"/>
  <c r="C313" i="1"/>
  <c r="C186" i="50" s="1"/>
  <c r="D313" i="1"/>
  <c r="D186" i="50" s="1"/>
  <c r="B313" i="1"/>
  <c r="B186" i="50" s="1"/>
  <c r="B312" i="1"/>
  <c r="B185" i="50" s="1"/>
  <c r="D310" i="1"/>
  <c r="D183" i="50" s="1"/>
  <c r="C310" i="1"/>
  <c r="C183" i="50" s="1"/>
  <c r="B310" i="1"/>
  <c r="B183" i="50" s="1"/>
  <c r="B308" i="1"/>
  <c r="B181" i="50" s="1"/>
  <c r="C308" i="1"/>
  <c r="C181" i="50" s="1"/>
  <c r="D308" i="1"/>
  <c r="D181" i="50" s="1"/>
  <c r="D307" i="1"/>
  <c r="D180" i="50" s="1"/>
  <c r="C307" i="1"/>
  <c r="C180" i="50" s="1"/>
  <c r="B307" i="1"/>
  <c r="B180" i="50" s="1"/>
  <c r="C305" i="1"/>
  <c r="C178" i="50" s="1"/>
  <c r="D305" i="1"/>
  <c r="D178" i="50" s="1"/>
  <c r="B305" i="1"/>
  <c r="B178" i="50" s="1"/>
  <c r="B302" i="1"/>
  <c r="B175" i="50" s="1"/>
  <c r="C302" i="1"/>
  <c r="C175" i="50" s="1"/>
  <c r="D302" i="1"/>
  <c r="D175" i="50" s="1"/>
  <c r="B303" i="1"/>
  <c r="B176" i="50" s="1"/>
  <c r="C303" i="1"/>
  <c r="C176" i="50" s="1"/>
  <c r="D303" i="1"/>
  <c r="D176" i="50" s="1"/>
  <c r="C301" i="1"/>
  <c r="C174" i="50" s="1"/>
  <c r="D301" i="1"/>
  <c r="D174" i="50" s="1"/>
  <c r="B301" i="1"/>
  <c r="B174" i="50" s="1"/>
  <c r="B298" i="1"/>
  <c r="B171" i="50" s="1"/>
  <c r="C298" i="1"/>
  <c r="C171" i="50" s="1"/>
  <c r="D298" i="1"/>
  <c r="D171" i="50" s="1"/>
  <c r="B299" i="1"/>
  <c r="B172" i="50" s="1"/>
  <c r="C299" i="1"/>
  <c r="C172" i="50" s="1"/>
  <c r="D299" i="1"/>
  <c r="D172" i="50" s="1"/>
  <c r="D297" i="1"/>
  <c r="D170" i="50" s="1"/>
  <c r="C297" i="1"/>
  <c r="C170" i="50" s="1"/>
  <c r="B297" i="1"/>
  <c r="B170" i="50" s="1"/>
  <c r="D294" i="1"/>
  <c r="D167" i="50" s="1"/>
  <c r="C294" i="1"/>
  <c r="C167" i="50" s="1"/>
  <c r="B294" i="1"/>
  <c r="B167" i="50" s="1"/>
  <c r="C292" i="1"/>
  <c r="C165" i="50" s="1"/>
  <c r="D292" i="1"/>
  <c r="D165" i="50" s="1"/>
  <c r="B292" i="1"/>
  <c r="B165" i="50" s="1"/>
  <c r="C290" i="1"/>
  <c r="C163" i="50" s="1"/>
  <c r="D290" i="1"/>
  <c r="D163" i="50" s="1"/>
  <c r="B290" i="1"/>
  <c r="B163" i="50" s="1"/>
  <c r="B286" i="1"/>
  <c r="B159" i="50" s="1"/>
  <c r="C286" i="1"/>
  <c r="C159" i="50" s="1"/>
  <c r="D286" i="1"/>
  <c r="D159" i="50" s="1"/>
  <c r="B287" i="1"/>
  <c r="B160" i="50" s="1"/>
  <c r="C287" i="1"/>
  <c r="C160" i="50" s="1"/>
  <c r="D287" i="1"/>
  <c r="D160" i="50" s="1"/>
  <c r="B288" i="1"/>
  <c r="B161" i="50" s="1"/>
  <c r="C288" i="1"/>
  <c r="C161" i="50" s="1"/>
  <c r="D288" i="1"/>
  <c r="D161" i="50" s="1"/>
  <c r="C285" i="1"/>
  <c r="C158" i="50" s="1"/>
  <c r="D285" i="1"/>
  <c r="D158" i="50" s="1"/>
  <c r="B285" i="1"/>
  <c r="B158" i="50" s="1"/>
  <c r="B281" i="1"/>
  <c r="B154" i="50" s="1"/>
  <c r="C281" i="1"/>
  <c r="C154" i="50" s="1"/>
  <c r="D281" i="1"/>
  <c r="D154" i="50" s="1"/>
  <c r="B282" i="1"/>
  <c r="C282" i="1"/>
  <c r="C155" i="50" s="1"/>
  <c r="D282" i="1"/>
  <c r="D155" i="50" s="1"/>
  <c r="D280" i="1"/>
  <c r="D153" i="50" s="1"/>
  <c r="C280" i="1"/>
  <c r="C153" i="50" s="1"/>
  <c r="B280" i="1"/>
  <c r="B153" i="50" s="1"/>
  <c r="D277" i="1"/>
  <c r="D150" i="50" s="1"/>
  <c r="C277" i="1"/>
  <c r="C150" i="50" s="1"/>
  <c r="B277" i="1"/>
  <c r="B150" i="50" s="1"/>
  <c r="B271" i="1"/>
  <c r="B144" i="50" s="1"/>
  <c r="C271" i="1"/>
  <c r="C144" i="50" s="1"/>
  <c r="D271" i="1"/>
  <c r="D144" i="50" s="1"/>
  <c r="B272" i="1"/>
  <c r="B145" i="50" s="1"/>
  <c r="C272" i="1"/>
  <c r="C145" i="50" s="1"/>
  <c r="D272" i="1"/>
  <c r="D145" i="50" s="1"/>
  <c r="B273" i="1"/>
  <c r="B146" i="50" s="1"/>
  <c r="C273" i="1"/>
  <c r="C146" i="50" s="1"/>
  <c r="D273" i="1"/>
  <c r="D146" i="50" s="1"/>
  <c r="B274" i="1"/>
  <c r="B147" i="50" s="1"/>
  <c r="C274" i="1"/>
  <c r="C147" i="50" s="1"/>
  <c r="D274" i="1"/>
  <c r="D147" i="50" s="1"/>
  <c r="C270" i="1"/>
  <c r="C143" i="50" s="1"/>
  <c r="D270" i="1"/>
  <c r="D143" i="50" s="1"/>
  <c r="B270" i="1"/>
  <c r="B143" i="50" s="1"/>
  <c r="B269" i="1"/>
  <c r="B142" i="50" s="1"/>
  <c r="B140" i="50"/>
  <c r="B265" i="1"/>
  <c r="B138" i="50" s="1"/>
  <c r="C265" i="1"/>
  <c r="C138" i="50" s="1"/>
  <c r="D265" i="1"/>
  <c r="D138" i="50" s="1"/>
  <c r="C263" i="1"/>
  <c r="C136" i="50" s="1"/>
  <c r="D263" i="1"/>
  <c r="D136" i="50" s="1"/>
  <c r="B263" i="1"/>
  <c r="B136" i="50" s="1"/>
  <c r="B261" i="1"/>
  <c r="B134" i="50" s="1"/>
  <c r="C261" i="1"/>
  <c r="C134" i="50" s="1"/>
  <c r="D261" i="1"/>
  <c r="D134" i="50" s="1"/>
  <c r="C260" i="1"/>
  <c r="C133" i="50" s="1"/>
  <c r="D260" i="1"/>
  <c r="D133" i="50" s="1"/>
  <c r="B260" i="1"/>
  <c r="B133" i="50" s="1"/>
  <c r="D257" i="1"/>
  <c r="D130" i="50" s="1"/>
  <c r="C257" i="1"/>
  <c r="C130" i="50" s="1"/>
  <c r="B257" i="1"/>
  <c r="B130" i="50" s="1"/>
  <c r="D255" i="1"/>
  <c r="D128" i="50" s="1"/>
  <c r="C255" i="1"/>
  <c r="C128" i="50" s="1"/>
  <c r="B255" i="1"/>
  <c r="B128" i="50" s="1"/>
  <c r="C253" i="1"/>
  <c r="C126" i="50" s="1"/>
  <c r="D253" i="1"/>
  <c r="D126" i="50" s="1"/>
  <c r="B253" i="1"/>
  <c r="B126" i="50" s="1"/>
  <c r="D250" i="1"/>
  <c r="D123" i="50" s="1"/>
  <c r="C250" i="1"/>
  <c r="C123" i="50" s="1"/>
  <c r="B249" i="1"/>
  <c r="B122" i="50" s="1"/>
  <c r="B250" i="1"/>
  <c r="B123" i="50" s="1"/>
  <c r="C247" i="1"/>
  <c r="C120" i="50" s="1"/>
  <c r="D247" i="1"/>
  <c r="D120" i="50" s="1"/>
  <c r="B247" i="1"/>
  <c r="B120" i="50" s="1"/>
  <c r="D246" i="1"/>
  <c r="D119" i="50" s="1"/>
  <c r="C246" i="1"/>
  <c r="C119" i="50" s="1"/>
  <c r="B246" i="1"/>
  <c r="B119" i="50" s="1"/>
  <c r="D245" i="1"/>
  <c r="D118" i="50" s="1"/>
  <c r="C245" i="1"/>
  <c r="C118" i="50" s="1"/>
  <c r="B245" i="1"/>
  <c r="B118" i="50" s="1"/>
  <c r="D244" i="1"/>
  <c r="D117" i="50" s="1"/>
  <c r="C244" i="1"/>
  <c r="C117" i="50" s="1"/>
  <c r="B244" i="1"/>
  <c r="B117" i="50" s="1"/>
  <c r="D243" i="1"/>
  <c r="D116" i="50" s="1"/>
  <c r="C243" i="1"/>
  <c r="C116" i="50" s="1"/>
  <c r="B243" i="1"/>
  <c r="B116" i="50" s="1"/>
  <c r="D242" i="1"/>
  <c r="D115" i="50" s="1"/>
  <c r="C242" i="1"/>
  <c r="C115" i="50" s="1"/>
  <c r="B242" i="1"/>
  <c r="B115" i="50" s="1"/>
  <c r="D241" i="1"/>
  <c r="D114" i="50" s="1"/>
  <c r="C241" i="1"/>
  <c r="C114" i="50" s="1"/>
  <c r="B241" i="1"/>
  <c r="B114" i="50" s="1"/>
  <c r="D240" i="1"/>
  <c r="D113" i="50" s="1"/>
  <c r="C240" i="1"/>
  <c r="C113" i="50" s="1"/>
  <c r="B240" i="1"/>
  <c r="B113" i="50" s="1"/>
  <c r="D239" i="1"/>
  <c r="D112" i="50" s="1"/>
  <c r="C239" i="1"/>
  <c r="C112" i="50" s="1"/>
  <c r="B239" i="1"/>
  <c r="B112" i="50" s="1"/>
  <c r="C238" i="1"/>
  <c r="C111" i="50" s="1"/>
  <c r="D238" i="1"/>
  <c r="D111" i="50" s="1"/>
  <c r="B238" i="1"/>
  <c r="B111" i="50" s="1"/>
  <c r="B237" i="1"/>
  <c r="B110" i="50" s="1"/>
  <c r="C235" i="1"/>
  <c r="C108" i="50" s="1"/>
  <c r="D235" i="1"/>
  <c r="D108" i="50" s="1"/>
  <c r="B235" i="1"/>
  <c r="B108" i="50" s="1"/>
  <c r="B229" i="1"/>
  <c r="B102" i="50" s="1"/>
  <c r="C229" i="1"/>
  <c r="C102" i="50" s="1"/>
  <c r="D229" i="1"/>
  <c r="D102" i="50" s="1"/>
  <c r="B230" i="1"/>
  <c r="B103" i="50" s="1"/>
  <c r="C230" i="1"/>
  <c r="C103" i="50" s="1"/>
  <c r="D230" i="1"/>
  <c r="D103" i="50" s="1"/>
  <c r="B231" i="1"/>
  <c r="B104" i="50" s="1"/>
  <c r="C231" i="1"/>
  <c r="C104" i="50" s="1"/>
  <c r="D231" i="1"/>
  <c r="D104" i="50" s="1"/>
  <c r="B232" i="1"/>
  <c r="B105" i="50" s="1"/>
  <c r="C232" i="1"/>
  <c r="C105" i="50" s="1"/>
  <c r="D232" i="1"/>
  <c r="D105" i="50" s="1"/>
  <c r="B233" i="1"/>
  <c r="B106" i="50" s="1"/>
  <c r="C233" i="1"/>
  <c r="C106" i="50" s="1"/>
  <c r="D233" i="1"/>
  <c r="D106" i="50" s="1"/>
  <c r="C228" i="1"/>
  <c r="C101" i="50" s="1"/>
  <c r="D228" i="1"/>
  <c r="D101" i="50" s="1"/>
  <c r="B228" i="1"/>
  <c r="B101" i="50" s="1"/>
  <c r="B227" i="1"/>
  <c r="B100" i="50" s="1"/>
  <c r="C224" i="1"/>
  <c r="C97" i="50" s="1"/>
  <c r="D224" i="1"/>
  <c r="D97" i="50" s="1"/>
  <c r="B224" i="1"/>
  <c r="B97" i="50" s="1"/>
  <c r="C221" i="1"/>
  <c r="C94" i="50" s="1"/>
  <c r="D221" i="1"/>
  <c r="D94" i="50" s="1"/>
  <c r="B221" i="1"/>
  <c r="B94" i="50" s="1"/>
  <c r="C218" i="1"/>
  <c r="C91" i="50" s="1"/>
  <c r="D218" i="1"/>
  <c r="D91" i="50" s="1"/>
  <c r="B218" i="1"/>
  <c r="B91" i="50" s="1"/>
  <c r="C215" i="1"/>
  <c r="C88" i="50" s="1"/>
  <c r="D215" i="1"/>
  <c r="D88" i="50" s="1"/>
  <c r="B215" i="1"/>
  <c r="B88" i="50" s="1"/>
  <c r="B209" i="1"/>
  <c r="B82" i="50" s="1"/>
  <c r="C209" i="1"/>
  <c r="C82" i="50" s="1"/>
  <c r="D209" i="1"/>
  <c r="D82" i="50" s="1"/>
  <c r="B210" i="1"/>
  <c r="B83" i="50" s="1"/>
  <c r="C210" i="1"/>
  <c r="C83" i="50" s="1"/>
  <c r="D210" i="1"/>
  <c r="D83" i="50" s="1"/>
  <c r="B211" i="1"/>
  <c r="B84" i="50" s="1"/>
  <c r="C211" i="1"/>
  <c r="C84" i="50" s="1"/>
  <c r="D211" i="1"/>
  <c r="D84" i="50" s="1"/>
  <c r="B212" i="1"/>
  <c r="B85" i="50" s="1"/>
  <c r="C212" i="1"/>
  <c r="C85" i="50" s="1"/>
  <c r="D212" i="1"/>
  <c r="D85" i="50" s="1"/>
  <c r="B213" i="1"/>
  <c r="B86" i="50" s="1"/>
  <c r="C213" i="1"/>
  <c r="C86" i="50" s="1"/>
  <c r="D213" i="1"/>
  <c r="D86" i="50" s="1"/>
  <c r="C208" i="1"/>
  <c r="C81" i="50" s="1"/>
  <c r="D208" i="1"/>
  <c r="D81" i="50" s="1"/>
  <c r="B208" i="1"/>
  <c r="B81" i="50" s="1"/>
  <c r="C205" i="1"/>
  <c r="D205" i="1"/>
  <c r="B205" i="1"/>
  <c r="B78" i="50" s="1"/>
  <c r="B201" i="1"/>
  <c r="B74" i="50" s="1"/>
  <c r="C201" i="1"/>
  <c r="C74" i="50" s="1"/>
  <c r="D201" i="1"/>
  <c r="D74" i="50" s="1"/>
  <c r="B202" i="1"/>
  <c r="B75" i="50" s="1"/>
  <c r="C202" i="1"/>
  <c r="C75" i="50" s="1"/>
  <c r="D202" i="1"/>
  <c r="D75" i="50" s="1"/>
  <c r="C199" i="1"/>
  <c r="C72" i="50" s="1"/>
  <c r="D199" i="1"/>
  <c r="D72" i="50" s="1"/>
  <c r="B199" i="1"/>
  <c r="B72" i="50" s="1"/>
  <c r="B197" i="1"/>
  <c r="B70" i="50" s="1"/>
  <c r="C197" i="1"/>
  <c r="C70" i="50" s="1"/>
  <c r="D197" i="1"/>
  <c r="D70" i="50" s="1"/>
  <c r="C195" i="1"/>
  <c r="C68" i="50" s="1"/>
  <c r="D195" i="1"/>
  <c r="D68" i="50" s="1"/>
  <c r="B195" i="1"/>
  <c r="B68" i="50" s="1"/>
  <c r="C189" i="1"/>
  <c r="C62" i="50" s="1"/>
  <c r="D189" i="1"/>
  <c r="D62" i="50" s="1"/>
  <c r="B189" i="1"/>
  <c r="B62" i="50" s="1"/>
  <c r="D179" i="1"/>
  <c r="D52" i="50" s="1"/>
  <c r="C179" i="1"/>
  <c r="C52" i="50" s="1"/>
  <c r="B179" i="1"/>
  <c r="B52" i="50" s="1"/>
  <c r="B176" i="1"/>
  <c r="B49" i="50" s="1"/>
  <c r="C176" i="1"/>
  <c r="C49" i="50" s="1"/>
  <c r="D176" i="1"/>
  <c r="D49" i="50" s="1"/>
  <c r="B172" i="1"/>
  <c r="B45" i="50" s="1"/>
  <c r="C172" i="1"/>
  <c r="C45" i="50" s="1"/>
  <c r="D172" i="1"/>
  <c r="D45" i="50" s="1"/>
  <c r="B173" i="1"/>
  <c r="B46" i="50" s="1"/>
  <c r="C173" i="1"/>
  <c r="C46" i="50" s="1"/>
  <c r="D173" i="1"/>
  <c r="D46" i="50" s="1"/>
  <c r="B174" i="1"/>
  <c r="B47" i="50" s="1"/>
  <c r="C174" i="1"/>
  <c r="C47" i="50" s="1"/>
  <c r="D174" i="1"/>
  <c r="D47" i="50" s="1"/>
  <c r="B175" i="1"/>
  <c r="B48" i="50" s="1"/>
  <c r="C175" i="1"/>
  <c r="C48" i="50" s="1"/>
  <c r="D175" i="1"/>
  <c r="D48" i="50" s="1"/>
  <c r="B171" i="1"/>
  <c r="B44" i="50" s="1"/>
  <c r="C171" i="1"/>
  <c r="D171" i="1"/>
  <c r="C170" i="1"/>
  <c r="C43" i="50" s="1"/>
  <c r="D170" i="1"/>
  <c r="D43" i="50" s="1"/>
  <c r="B170" i="1"/>
  <c r="B43" i="50" s="1"/>
  <c r="B168" i="1"/>
  <c r="B41" i="50" s="1"/>
  <c r="C168" i="1"/>
  <c r="C41" i="50" s="1"/>
  <c r="D168" i="1"/>
  <c r="D41" i="50" s="1"/>
  <c r="B164" i="1"/>
  <c r="B37" i="50" s="1"/>
  <c r="C164" i="1"/>
  <c r="C37" i="50" s="1"/>
  <c r="D164" i="1"/>
  <c r="D37" i="50" s="1"/>
  <c r="B165" i="1"/>
  <c r="B38" i="50" s="1"/>
  <c r="C165" i="1"/>
  <c r="C38" i="50" s="1"/>
  <c r="D165" i="1"/>
  <c r="D38" i="50" s="1"/>
  <c r="B167" i="1"/>
  <c r="B40" i="50" s="1"/>
  <c r="C167" i="1"/>
  <c r="C40" i="50" s="1"/>
  <c r="D167" i="1"/>
  <c r="D40" i="50" s="1"/>
  <c r="B156" i="1"/>
  <c r="B29" i="50" s="1"/>
  <c r="C156" i="1"/>
  <c r="C29" i="50" s="1"/>
  <c r="D156" i="1"/>
  <c r="D29" i="50" s="1"/>
  <c r="B157" i="1"/>
  <c r="B30" i="50" s="1"/>
  <c r="B158" i="1"/>
  <c r="B31" i="50" s="1"/>
  <c r="C158" i="1"/>
  <c r="C31" i="50" s="1"/>
  <c r="D158" i="1"/>
  <c r="D31" i="50" s="1"/>
  <c r="B159" i="1"/>
  <c r="B32" i="50" s="1"/>
  <c r="C159" i="1"/>
  <c r="C32" i="50" s="1"/>
  <c r="D159" i="1"/>
  <c r="D32" i="50" s="1"/>
  <c r="B160" i="1"/>
  <c r="B33" i="50" s="1"/>
  <c r="C160" i="1"/>
  <c r="C33" i="50" s="1"/>
  <c r="D160" i="1"/>
  <c r="D33" i="50" s="1"/>
  <c r="B161" i="1"/>
  <c r="B34" i="50" s="1"/>
  <c r="C161" i="1"/>
  <c r="C34" i="50" s="1"/>
  <c r="D161" i="1"/>
  <c r="D34" i="50" s="1"/>
  <c r="B162" i="1"/>
  <c r="B35" i="50" s="1"/>
  <c r="C162" i="1"/>
  <c r="C35" i="50" s="1"/>
  <c r="D162" i="1"/>
  <c r="D35" i="50" s="1"/>
  <c r="B163" i="1"/>
  <c r="B36" i="50" s="1"/>
  <c r="C163" i="1"/>
  <c r="C36" i="50" s="1"/>
  <c r="D163" i="1"/>
  <c r="D36" i="50" s="1"/>
  <c r="C155" i="1"/>
  <c r="C28" i="50" s="1"/>
  <c r="D155" i="1"/>
  <c r="D28" i="50" s="1"/>
  <c r="B155" i="1"/>
  <c r="B28" i="50" s="1"/>
  <c r="B150" i="1"/>
  <c r="B23" i="50" s="1"/>
  <c r="C150" i="1"/>
  <c r="C23" i="50" s="1"/>
  <c r="D150" i="1"/>
  <c r="D23" i="50" s="1"/>
  <c r="B151" i="1"/>
  <c r="B24" i="50" s="1"/>
  <c r="C151" i="1"/>
  <c r="C24" i="50" s="1"/>
  <c r="D151" i="1"/>
  <c r="D24" i="50" s="1"/>
  <c r="B152" i="1"/>
  <c r="B25" i="50" s="1"/>
  <c r="C152" i="1"/>
  <c r="C25" i="50" s="1"/>
  <c r="D152" i="1"/>
  <c r="D25" i="50" s="1"/>
  <c r="B153" i="1"/>
  <c r="B26" i="50" s="1"/>
  <c r="C153" i="1"/>
  <c r="C26" i="50" s="1"/>
  <c r="D153" i="1"/>
  <c r="D26" i="50" s="1"/>
  <c r="B154" i="1"/>
  <c r="B27" i="50" s="1"/>
  <c r="C149" i="1"/>
  <c r="C22" i="50" s="1"/>
  <c r="D149" i="1"/>
  <c r="D22" i="50" s="1"/>
  <c r="B149" i="1"/>
  <c r="B22" i="50" s="1"/>
  <c r="C147" i="1"/>
  <c r="C20" i="50" s="1"/>
  <c r="D147" i="1"/>
  <c r="D20" i="50" s="1"/>
  <c r="B147" i="1"/>
  <c r="B20" i="50" s="1"/>
  <c r="C131" i="1"/>
  <c r="C4" i="50" s="1"/>
  <c r="D131" i="1"/>
  <c r="D4" i="50" s="1"/>
  <c r="B131" i="1"/>
  <c r="B4" i="50" s="1"/>
  <c r="B130" i="1"/>
  <c r="B3" i="50" s="1"/>
  <c r="B125" i="1"/>
  <c r="B126" i="48" s="1"/>
  <c r="C125" i="1"/>
  <c r="C126" i="48" s="1"/>
  <c r="D125" i="1"/>
  <c r="D126" i="48" s="1"/>
  <c r="B126" i="1"/>
  <c r="B127" i="48" s="1"/>
  <c r="C126" i="1"/>
  <c r="C127" i="48" s="1"/>
  <c r="D126" i="1"/>
  <c r="D127" i="48" s="1"/>
  <c r="B127" i="1"/>
  <c r="B128" i="48" s="1"/>
  <c r="C127" i="1"/>
  <c r="C128" i="48" s="1"/>
  <c r="D127" i="1"/>
  <c r="D128" i="48" s="1"/>
  <c r="B128" i="1"/>
  <c r="B129" i="48" s="1"/>
  <c r="C128" i="1"/>
  <c r="C129" i="48" s="1"/>
  <c r="D128" i="1"/>
  <c r="D129" i="48" s="1"/>
  <c r="C124" i="1"/>
  <c r="C125" i="48" s="1"/>
  <c r="D124" i="1"/>
  <c r="D125" i="48" s="1"/>
  <c r="B124" i="1"/>
  <c r="B125" i="48" s="1"/>
  <c r="B116" i="1"/>
  <c r="B117" i="48" s="1"/>
  <c r="B115" i="1"/>
  <c r="C110" i="1"/>
  <c r="C111" i="48" s="1"/>
  <c r="D110" i="1"/>
  <c r="D111" i="48" s="1"/>
  <c r="B110" i="1"/>
  <c r="B111" i="48" s="1"/>
  <c r="D105" i="1"/>
  <c r="D106" i="48" s="1"/>
  <c r="C105" i="1"/>
  <c r="C106" i="48" s="1"/>
  <c r="B105" i="1"/>
  <c r="B106" i="48" s="1"/>
  <c r="C96" i="1"/>
  <c r="C97" i="48" s="1"/>
  <c r="D96" i="1"/>
  <c r="D97" i="48" s="1"/>
  <c r="B96" i="1"/>
  <c r="B97" i="48" s="1"/>
  <c r="C92" i="1"/>
  <c r="C93" i="48" s="1"/>
  <c r="D92" i="1"/>
  <c r="D93" i="48" s="1"/>
  <c r="B92" i="1"/>
  <c r="B93" i="48" s="1"/>
  <c r="C87" i="1"/>
  <c r="C88" i="48" s="1"/>
  <c r="D87" i="1"/>
  <c r="D88" i="48" s="1"/>
  <c r="B87" i="1"/>
  <c r="B88" i="48" s="1"/>
  <c r="B86" i="1"/>
  <c r="C84" i="1"/>
  <c r="C85" i="48" s="1"/>
  <c r="D84" i="1"/>
  <c r="D85" i="48" s="1"/>
  <c r="B84" i="1"/>
  <c r="B85" i="48" s="1"/>
  <c r="B74" i="1"/>
  <c r="B75" i="48" s="1"/>
  <c r="C74" i="1"/>
  <c r="C75" i="48" s="1"/>
  <c r="D74" i="1"/>
  <c r="D75" i="48" s="1"/>
  <c r="B75" i="1"/>
  <c r="B76" i="48" s="1"/>
  <c r="C75" i="1"/>
  <c r="C76" i="48" s="1"/>
  <c r="D75" i="1"/>
  <c r="D76" i="48" s="1"/>
  <c r="B76" i="1"/>
  <c r="B77" i="48" s="1"/>
  <c r="C76" i="1"/>
  <c r="C77" i="48" s="1"/>
  <c r="D76" i="1"/>
  <c r="D77" i="48" s="1"/>
  <c r="B77" i="1"/>
  <c r="B78" i="48" s="1"/>
  <c r="C77" i="1"/>
  <c r="C78" i="48" s="1"/>
  <c r="D77" i="1"/>
  <c r="D78" i="48" s="1"/>
  <c r="B78" i="1"/>
  <c r="B79" i="48" s="1"/>
  <c r="C78" i="1"/>
  <c r="C79" i="48" s="1"/>
  <c r="D78" i="1"/>
  <c r="D79" i="48" s="1"/>
  <c r="B80" i="1"/>
  <c r="B81" i="48" s="1"/>
  <c r="C80" i="1"/>
  <c r="C81" i="48" s="1"/>
  <c r="D80" i="1"/>
  <c r="D81" i="48" s="1"/>
  <c r="B73" i="1"/>
  <c r="B74" i="48" s="1"/>
  <c r="B71" i="1"/>
  <c r="B72" i="48" s="1"/>
  <c r="C71" i="1"/>
  <c r="C72" i="48" s="1"/>
  <c r="D71" i="1"/>
  <c r="D72" i="48" s="1"/>
  <c r="C70" i="1"/>
  <c r="C71" i="48" s="1"/>
  <c r="D70" i="1"/>
  <c r="D71" i="48" s="1"/>
  <c r="B70" i="1"/>
  <c r="B71" i="48" s="1"/>
  <c r="B65" i="1"/>
  <c r="B66" i="48" s="1"/>
  <c r="C65" i="1"/>
  <c r="C66" i="48" s="1"/>
  <c r="D65" i="1"/>
  <c r="D66" i="48" s="1"/>
  <c r="C64" i="1"/>
  <c r="C65" i="48" s="1"/>
  <c r="D64" i="1"/>
  <c r="D65" i="48" s="1"/>
  <c r="B64" i="1"/>
  <c r="B65" i="48" s="1"/>
  <c r="C63" i="1"/>
  <c r="C64" i="48" s="1"/>
  <c r="D63" i="1"/>
  <c r="D64" i="48" s="1"/>
  <c r="B63" i="1"/>
  <c r="B64" i="48" s="1"/>
  <c r="D61" i="1"/>
  <c r="D62" i="48" s="1"/>
  <c r="C61" i="1"/>
  <c r="C62" i="48" s="1"/>
  <c r="B61" i="1"/>
  <c r="B62" i="48" s="1"/>
  <c r="D60" i="1"/>
  <c r="D61" i="48" s="1"/>
  <c r="C60" i="1"/>
  <c r="C61" i="48" s="1"/>
  <c r="B60" i="1"/>
  <c r="B61" i="48" s="1"/>
  <c r="D58" i="1"/>
  <c r="D59" i="48" s="1"/>
  <c r="C58" i="1"/>
  <c r="C59" i="48" s="1"/>
  <c r="B58" i="1"/>
  <c r="B59" i="48" s="1"/>
  <c r="B52" i="1"/>
  <c r="B53" i="48" s="1"/>
  <c r="C52" i="1"/>
  <c r="D52" i="1"/>
  <c r="C51" i="1"/>
  <c r="D51" i="1"/>
  <c r="B51" i="1"/>
  <c r="B52" i="48" s="1"/>
  <c r="C50" i="1"/>
  <c r="D50" i="1"/>
  <c r="B50" i="1"/>
  <c r="B51" i="48" s="1"/>
  <c r="B43" i="1"/>
  <c r="B44" i="48" s="1"/>
  <c r="C43" i="1"/>
  <c r="C44" i="48" s="1"/>
  <c r="D43" i="1"/>
  <c r="D44" i="48" s="1"/>
  <c r="B46" i="1"/>
  <c r="B47" i="48" s="1"/>
  <c r="C46" i="1"/>
  <c r="C47" i="48" s="1"/>
  <c r="D46" i="1"/>
  <c r="D47" i="48" s="1"/>
  <c r="B47" i="1"/>
  <c r="B48" i="48" s="1"/>
  <c r="C47" i="1"/>
  <c r="C48" i="48" s="1"/>
  <c r="D47" i="1"/>
  <c r="D48" i="48" s="1"/>
  <c r="C42" i="1"/>
  <c r="C43" i="48" s="1"/>
  <c r="D42" i="1"/>
  <c r="D43" i="48" s="1"/>
  <c r="B42" i="1"/>
  <c r="B43" i="48" s="1"/>
  <c r="C37" i="1"/>
  <c r="C37" i="48" s="1"/>
  <c r="D37" i="1"/>
  <c r="D37" i="48" s="1"/>
  <c r="B37" i="1"/>
  <c r="B37" i="48" s="1"/>
  <c r="C19" i="1"/>
  <c r="C19" i="48" s="1"/>
  <c r="D19" i="1"/>
  <c r="D19" i="48" s="1"/>
  <c r="C20" i="1"/>
  <c r="C20" i="48" s="1"/>
  <c r="D20" i="1"/>
  <c r="D20" i="48" s="1"/>
  <c r="B19" i="1"/>
  <c r="B19" i="48" s="1"/>
  <c r="D9" i="2" s="1"/>
  <c r="B20" i="1"/>
  <c r="B20" i="48" s="1"/>
  <c r="C18" i="1"/>
  <c r="C18" i="48" s="1"/>
  <c r="D18" i="1"/>
  <c r="D18" i="48" s="1"/>
  <c r="B18" i="1"/>
  <c r="B18" i="48" s="1"/>
  <c r="C17" i="1"/>
  <c r="C17" i="48" s="1"/>
  <c r="D17" i="1"/>
  <c r="D17" i="48" s="1"/>
  <c r="B17" i="1"/>
  <c r="B17" i="48" s="1"/>
  <c r="C15" i="1"/>
  <c r="C15" i="48" s="1"/>
  <c r="D15" i="1"/>
  <c r="D15" i="48" s="1"/>
  <c r="B15" i="1"/>
  <c r="B15" i="48" s="1"/>
  <c r="C10" i="1"/>
  <c r="C10" i="48" s="1"/>
  <c r="D10" i="1"/>
  <c r="D10" i="48" s="1"/>
  <c r="B10" i="1"/>
  <c r="B10" i="48" s="1"/>
  <c r="C5" i="1"/>
  <c r="C5" i="48" s="1"/>
  <c r="D5" i="1"/>
  <c r="D5" i="48" s="1"/>
  <c r="D4" i="1"/>
  <c r="D4" i="48" s="1"/>
  <c r="C4" i="1"/>
  <c r="C4" i="48" s="1"/>
  <c r="B5" i="1"/>
  <c r="B5" i="48" s="1"/>
  <c r="B4" i="1"/>
  <c r="D7" i="2" s="1"/>
  <c r="B3" i="1"/>
  <c r="B3" i="48" s="1"/>
  <c r="B1" i="1"/>
  <c r="B236" i="50" l="1"/>
  <c r="D15" i="27"/>
  <c r="B155" i="50"/>
  <c r="D7" i="27"/>
  <c r="B190" i="50"/>
  <c r="D9" i="27"/>
  <c r="B223" i="50"/>
  <c r="D13" i="27"/>
  <c r="D7" i="57"/>
  <c r="B27" i="53"/>
  <c r="B29" i="53"/>
  <c r="D9" i="57"/>
  <c r="C1" i="47"/>
  <c r="C1" i="46"/>
  <c r="A1" i="47"/>
  <c r="A1" i="46"/>
  <c r="D7" i="45"/>
  <c r="D2" i="45"/>
  <c r="G5" i="47" s="1"/>
  <c r="C2" i="45"/>
  <c r="G4" i="47" s="1"/>
  <c r="I8" i="45"/>
  <c r="I9" i="45" s="1"/>
  <c r="G10" i="47" s="1"/>
  <c r="H8" i="45"/>
  <c r="H9" i="45" s="1"/>
  <c r="G9" i="47" s="1"/>
  <c r="G8" i="45"/>
  <c r="G9" i="45" s="1"/>
  <c r="G8" i="47" s="1"/>
  <c r="F8" i="45"/>
  <c r="F9" i="45" s="1"/>
  <c r="G7" i="47" s="1"/>
  <c r="E8" i="45"/>
  <c r="E9" i="45" s="1"/>
  <c r="G6" i="47" s="1"/>
  <c r="D1" i="45"/>
  <c r="B1" i="45"/>
  <c r="D9" i="44"/>
  <c r="D7" i="44"/>
  <c r="D2" i="44"/>
  <c r="E5" i="47" s="1"/>
  <c r="D1" i="44"/>
  <c r="C2" i="44"/>
  <c r="E4" i="47" s="1"/>
  <c r="I10" i="44"/>
  <c r="H10" i="44"/>
  <c r="G10" i="44"/>
  <c r="F10" i="44"/>
  <c r="E10" i="44"/>
  <c r="I8" i="44"/>
  <c r="H8" i="44"/>
  <c r="G8" i="44"/>
  <c r="F8" i="44"/>
  <c r="E8" i="44"/>
  <c r="B1" i="44"/>
  <c r="D9" i="43"/>
  <c r="D7" i="43"/>
  <c r="D2" i="43"/>
  <c r="D5" i="47" s="1"/>
  <c r="C2" i="43"/>
  <c r="D4" i="47" s="1"/>
  <c r="D1" i="43"/>
  <c r="I10" i="43"/>
  <c r="H10" i="43"/>
  <c r="G10" i="43"/>
  <c r="F10" i="43"/>
  <c r="E10" i="43"/>
  <c r="I8" i="43"/>
  <c r="H8" i="43"/>
  <c r="G8" i="43"/>
  <c r="F8" i="43"/>
  <c r="E8" i="43"/>
  <c r="B1" i="43"/>
  <c r="D7" i="42"/>
  <c r="D2" i="42"/>
  <c r="F5" i="47" s="1"/>
  <c r="C2" i="42"/>
  <c r="F4" i="47" s="1"/>
  <c r="D1" i="42"/>
  <c r="I8" i="42"/>
  <c r="I9" i="42" s="1"/>
  <c r="F10" i="47" s="1"/>
  <c r="H8" i="42"/>
  <c r="H9" i="42" s="1"/>
  <c r="F9" i="47" s="1"/>
  <c r="G8" i="42"/>
  <c r="G9" i="42" s="1"/>
  <c r="F8" i="47" s="1"/>
  <c r="F8" i="42"/>
  <c r="F9" i="42" s="1"/>
  <c r="F7" i="47" s="1"/>
  <c r="E8" i="42"/>
  <c r="E9" i="42" s="1"/>
  <c r="F6" i="47" s="1"/>
  <c r="B1" i="42"/>
  <c r="D9" i="41"/>
  <c r="D11" i="41"/>
  <c r="D7" i="41"/>
  <c r="D2" i="41"/>
  <c r="F5" i="46" s="1"/>
  <c r="C2" i="41"/>
  <c r="F4" i="46" s="1"/>
  <c r="D1" i="41"/>
  <c r="I12" i="41"/>
  <c r="H12" i="41"/>
  <c r="G12" i="41"/>
  <c r="F12" i="41"/>
  <c r="E12" i="41"/>
  <c r="I10" i="41"/>
  <c r="H10" i="41"/>
  <c r="G10" i="41"/>
  <c r="F10" i="41"/>
  <c r="E10" i="41"/>
  <c r="I8" i="41"/>
  <c r="H8" i="41"/>
  <c r="G8" i="41"/>
  <c r="F8" i="41"/>
  <c r="E8" i="41"/>
  <c r="B1" i="41"/>
  <c r="D11" i="40"/>
  <c r="D9" i="40"/>
  <c r="D7" i="40"/>
  <c r="D2" i="40"/>
  <c r="E5" i="46" s="1"/>
  <c r="C2" i="40"/>
  <c r="E4" i="46" s="1"/>
  <c r="D1" i="40"/>
  <c r="I12" i="40"/>
  <c r="H12" i="40"/>
  <c r="G12" i="40"/>
  <c r="F12" i="40"/>
  <c r="E12" i="40"/>
  <c r="I10" i="40"/>
  <c r="H10" i="40"/>
  <c r="G10" i="40"/>
  <c r="F10" i="40"/>
  <c r="E10" i="40"/>
  <c r="I8" i="40"/>
  <c r="H8" i="40"/>
  <c r="G8" i="40"/>
  <c r="F8" i="40"/>
  <c r="E8" i="40"/>
  <c r="B1" i="40"/>
  <c r="D7" i="38"/>
  <c r="D2" i="38"/>
  <c r="D5" i="46" s="1"/>
  <c r="C2" i="38"/>
  <c r="D4" i="46" s="1"/>
  <c r="D1" i="38"/>
  <c r="I8" i="38"/>
  <c r="I9" i="38" s="1"/>
  <c r="D10" i="46" s="1"/>
  <c r="H8" i="38"/>
  <c r="H9" i="38" s="1"/>
  <c r="D9" i="46" s="1"/>
  <c r="G8" i="38"/>
  <c r="G9" i="38" s="1"/>
  <c r="D8" i="46" s="1"/>
  <c r="F8" i="38"/>
  <c r="F9" i="38" s="1"/>
  <c r="D7" i="46" s="1"/>
  <c r="E8" i="38"/>
  <c r="E9" i="38" s="1"/>
  <c r="D6" i="46" s="1"/>
  <c r="B1" i="38"/>
  <c r="C1" i="32"/>
  <c r="D9" i="36"/>
  <c r="D7" i="36"/>
  <c r="D2" i="36"/>
  <c r="I5" i="32" s="1"/>
  <c r="C2" i="36"/>
  <c r="I4" i="32" s="1"/>
  <c r="I10" i="36"/>
  <c r="H10" i="36"/>
  <c r="G10" i="36"/>
  <c r="F10" i="36"/>
  <c r="E10" i="36"/>
  <c r="I8" i="36"/>
  <c r="H8" i="36"/>
  <c r="G8" i="36"/>
  <c r="F8" i="36"/>
  <c r="E8" i="36"/>
  <c r="D1" i="36"/>
  <c r="B1" i="36"/>
  <c r="D13" i="35"/>
  <c r="D11" i="35"/>
  <c r="D9" i="35"/>
  <c r="D7" i="35"/>
  <c r="D1" i="30"/>
  <c r="D1" i="31"/>
  <c r="D1" i="33"/>
  <c r="D1" i="35"/>
  <c r="D2" i="35"/>
  <c r="H5" i="32" s="1"/>
  <c r="C2" i="35"/>
  <c r="H4" i="32" s="1"/>
  <c r="I14" i="35"/>
  <c r="H14" i="35"/>
  <c r="G14" i="35"/>
  <c r="F14" i="35"/>
  <c r="E14" i="35"/>
  <c r="I12" i="35"/>
  <c r="H12" i="35"/>
  <c r="G12" i="35"/>
  <c r="F12" i="35"/>
  <c r="E12" i="35"/>
  <c r="I10" i="35"/>
  <c r="H10" i="35"/>
  <c r="G10" i="35"/>
  <c r="F10" i="35"/>
  <c r="E10" i="35"/>
  <c r="I8" i="35"/>
  <c r="H8" i="35"/>
  <c r="G8" i="35"/>
  <c r="F8" i="35"/>
  <c r="E8" i="35"/>
  <c r="B1" i="35"/>
  <c r="D7" i="33"/>
  <c r="D2" i="33"/>
  <c r="G5" i="32" s="1"/>
  <c r="C2" i="33"/>
  <c r="G4" i="32" s="1"/>
  <c r="I8" i="33"/>
  <c r="I9" i="33" s="1"/>
  <c r="G10" i="32" s="1"/>
  <c r="H8" i="33"/>
  <c r="H9" i="33" s="1"/>
  <c r="G9" i="32" s="1"/>
  <c r="G8" i="33"/>
  <c r="G9" i="33" s="1"/>
  <c r="G8" i="32" s="1"/>
  <c r="F8" i="33"/>
  <c r="F9" i="33" s="1"/>
  <c r="G7" i="32" s="1"/>
  <c r="E8" i="33"/>
  <c r="E9" i="33" s="1"/>
  <c r="G6" i="32" s="1"/>
  <c r="B1" i="33"/>
  <c r="D7" i="31"/>
  <c r="D2" i="31"/>
  <c r="F5" i="32" s="1"/>
  <c r="C2" i="31"/>
  <c r="F4" i="32" s="1"/>
  <c r="A1" i="32"/>
  <c r="I8" i="31"/>
  <c r="I9" i="31" s="1"/>
  <c r="F10" i="32" s="1"/>
  <c r="H8" i="31"/>
  <c r="H9" i="31" s="1"/>
  <c r="F9" i="32" s="1"/>
  <c r="G8" i="31"/>
  <c r="G9" i="31" s="1"/>
  <c r="F8" i="32" s="1"/>
  <c r="F8" i="31"/>
  <c r="F9" i="31" s="1"/>
  <c r="F7" i="32" s="1"/>
  <c r="E8" i="31"/>
  <c r="E9" i="31" s="1"/>
  <c r="F6" i="32" s="1"/>
  <c r="B1" i="31"/>
  <c r="D11" i="30"/>
  <c r="D9" i="30"/>
  <c r="D7" i="30"/>
  <c r="D2" i="30"/>
  <c r="E5" i="32" s="1"/>
  <c r="C2" i="30"/>
  <c r="E4" i="32" s="1"/>
  <c r="I12" i="30"/>
  <c r="H12" i="30"/>
  <c r="G12" i="30"/>
  <c r="F12" i="30"/>
  <c r="E12" i="30"/>
  <c r="I10" i="30"/>
  <c r="H10" i="30"/>
  <c r="G10" i="30"/>
  <c r="F10" i="30"/>
  <c r="E10" i="30"/>
  <c r="I8" i="30"/>
  <c r="I13" i="30" s="1"/>
  <c r="E10" i="32" s="1"/>
  <c r="H8" i="30"/>
  <c r="G8" i="30"/>
  <c r="F8" i="30"/>
  <c r="E8" i="30"/>
  <c r="B1" i="30"/>
  <c r="E10" i="29"/>
  <c r="F10" i="29"/>
  <c r="G10" i="29"/>
  <c r="H10" i="29"/>
  <c r="I10" i="29"/>
  <c r="D11" i="29"/>
  <c r="D9" i="29"/>
  <c r="D7" i="29"/>
  <c r="D2" i="29"/>
  <c r="D5" i="32" s="1"/>
  <c r="C2" i="29"/>
  <c r="D4" i="32" s="1"/>
  <c r="D1" i="29"/>
  <c r="I12" i="29"/>
  <c r="H12" i="29"/>
  <c r="G12" i="29"/>
  <c r="F12" i="29"/>
  <c r="E12" i="29"/>
  <c r="I8" i="29"/>
  <c r="H8" i="29"/>
  <c r="G8" i="29"/>
  <c r="F8" i="29"/>
  <c r="E8" i="29"/>
  <c r="B1" i="29"/>
  <c r="G6" i="28"/>
  <c r="C1" i="28"/>
  <c r="A1" i="28"/>
  <c r="G5" i="28"/>
  <c r="G4" i="28"/>
  <c r="I16" i="27"/>
  <c r="H16" i="27"/>
  <c r="G16" i="27"/>
  <c r="F16" i="27"/>
  <c r="I14" i="27"/>
  <c r="H14" i="27"/>
  <c r="G14" i="27"/>
  <c r="F14" i="27"/>
  <c r="I12" i="27"/>
  <c r="H12" i="27"/>
  <c r="G12" i="27"/>
  <c r="F12" i="27"/>
  <c r="I10" i="27"/>
  <c r="H10" i="27"/>
  <c r="G10" i="27"/>
  <c r="F10" i="27"/>
  <c r="I8" i="27"/>
  <c r="H8" i="27"/>
  <c r="G8" i="27"/>
  <c r="F8" i="27"/>
  <c r="D17" i="26"/>
  <c r="D15" i="26"/>
  <c r="D13" i="26"/>
  <c r="D11" i="26"/>
  <c r="D9" i="26"/>
  <c r="D7" i="26"/>
  <c r="D2" i="26"/>
  <c r="F5" i="28" s="1"/>
  <c r="C2" i="26"/>
  <c r="F4" i="28" s="1"/>
  <c r="I18" i="26"/>
  <c r="H18" i="26"/>
  <c r="G18" i="26"/>
  <c r="F18" i="26"/>
  <c r="E18" i="26"/>
  <c r="I16" i="26"/>
  <c r="H16" i="26"/>
  <c r="G16" i="26"/>
  <c r="F16" i="26"/>
  <c r="E16" i="26"/>
  <c r="I14" i="26"/>
  <c r="H14" i="26"/>
  <c r="G14" i="26"/>
  <c r="F14" i="26"/>
  <c r="E14" i="26"/>
  <c r="I12" i="26"/>
  <c r="H12" i="26"/>
  <c r="G12" i="26"/>
  <c r="F12" i="26"/>
  <c r="E12" i="26"/>
  <c r="I10" i="26"/>
  <c r="H10" i="26"/>
  <c r="G10" i="26"/>
  <c r="F10" i="26"/>
  <c r="E10" i="26"/>
  <c r="I8" i="26"/>
  <c r="H8" i="26"/>
  <c r="G8" i="26"/>
  <c r="F8" i="26"/>
  <c r="E8" i="26"/>
  <c r="D1" i="26"/>
  <c r="B1" i="26"/>
  <c r="D9" i="25"/>
  <c r="D7" i="25"/>
  <c r="D2" i="25"/>
  <c r="E5" i="28" s="1"/>
  <c r="C2" i="25"/>
  <c r="E4" i="28" s="1"/>
  <c r="I11" i="25"/>
  <c r="H11" i="25"/>
  <c r="G11" i="25"/>
  <c r="F11" i="25"/>
  <c r="E11" i="25"/>
  <c r="I10" i="25"/>
  <c r="H10" i="25"/>
  <c r="G10" i="25"/>
  <c r="F10" i="25"/>
  <c r="E10" i="25"/>
  <c r="I8" i="25"/>
  <c r="H8" i="25"/>
  <c r="G8" i="25"/>
  <c r="F8" i="25"/>
  <c r="E8" i="25"/>
  <c r="D1" i="25"/>
  <c r="B1" i="25"/>
  <c r="D19" i="24"/>
  <c r="D17" i="24"/>
  <c r="D15" i="24"/>
  <c r="D13" i="24"/>
  <c r="D11" i="24"/>
  <c r="D9" i="24"/>
  <c r="D7" i="24"/>
  <c r="D2" i="24"/>
  <c r="D5" i="28" s="1"/>
  <c r="C2" i="24"/>
  <c r="D4" i="28" s="1"/>
  <c r="D1" i="24"/>
  <c r="I20" i="24"/>
  <c r="H20" i="24"/>
  <c r="G20" i="24"/>
  <c r="F20" i="24"/>
  <c r="E20" i="24"/>
  <c r="I18" i="24"/>
  <c r="H18" i="24"/>
  <c r="G18" i="24"/>
  <c r="F18" i="24"/>
  <c r="E18" i="24"/>
  <c r="I16" i="24"/>
  <c r="H16" i="24"/>
  <c r="G16" i="24"/>
  <c r="F16" i="24"/>
  <c r="E16" i="24"/>
  <c r="I14" i="24"/>
  <c r="H14" i="24"/>
  <c r="G14" i="24"/>
  <c r="F14" i="24"/>
  <c r="E14" i="24"/>
  <c r="I12" i="24"/>
  <c r="H12" i="24"/>
  <c r="G12" i="24"/>
  <c r="F12" i="24"/>
  <c r="E12" i="24"/>
  <c r="I10" i="24"/>
  <c r="H10" i="24"/>
  <c r="G10" i="24"/>
  <c r="F10" i="24"/>
  <c r="E10" i="24"/>
  <c r="I8" i="24"/>
  <c r="H8" i="24"/>
  <c r="G8" i="24"/>
  <c r="F8" i="24"/>
  <c r="E8" i="24"/>
  <c r="B1" i="24"/>
  <c r="D7" i="23"/>
  <c r="C2" i="23"/>
  <c r="G4" i="21" s="1"/>
  <c r="I8" i="23"/>
  <c r="I9" i="23" s="1"/>
  <c r="G10" i="21" s="1"/>
  <c r="H8" i="23"/>
  <c r="H9" i="23" s="1"/>
  <c r="G9" i="21" s="1"/>
  <c r="G8" i="23"/>
  <c r="G9" i="23" s="1"/>
  <c r="G8" i="21" s="1"/>
  <c r="F8" i="23"/>
  <c r="F9" i="23" s="1"/>
  <c r="G7" i="21" s="1"/>
  <c r="E8" i="23"/>
  <c r="E9" i="23" s="1"/>
  <c r="G6" i="21" s="1"/>
  <c r="D1" i="23"/>
  <c r="B1" i="23"/>
  <c r="C2" i="4"/>
  <c r="E4" i="21" s="1"/>
  <c r="C2" i="2"/>
  <c r="D4" i="21" s="1"/>
  <c r="C2" i="22"/>
  <c r="F4" i="21" s="1"/>
  <c r="D15" i="22"/>
  <c r="D13" i="22"/>
  <c r="D9" i="22"/>
  <c r="D7" i="22"/>
  <c r="I16" i="22"/>
  <c r="H16" i="22"/>
  <c r="G16" i="22"/>
  <c r="F16" i="22"/>
  <c r="E16" i="22"/>
  <c r="I14" i="22"/>
  <c r="H14" i="22"/>
  <c r="G14" i="22"/>
  <c r="F14" i="22"/>
  <c r="E14" i="22"/>
  <c r="I12" i="22"/>
  <c r="H12" i="22"/>
  <c r="G12" i="22"/>
  <c r="F12" i="22"/>
  <c r="E12" i="22"/>
  <c r="I10" i="22"/>
  <c r="H10" i="22"/>
  <c r="G10" i="22"/>
  <c r="F10" i="22"/>
  <c r="E10" i="22"/>
  <c r="I8" i="22"/>
  <c r="H8" i="22"/>
  <c r="G8" i="22"/>
  <c r="F8" i="22"/>
  <c r="E8" i="22"/>
  <c r="D1" i="22"/>
  <c r="A1" i="21"/>
  <c r="D1" i="2"/>
  <c r="D1" i="4"/>
  <c r="F22" i="4"/>
  <c r="G22" i="4"/>
  <c r="H22" i="4"/>
  <c r="I22" i="4"/>
  <c r="F20" i="4"/>
  <c r="G20" i="4"/>
  <c r="H20" i="4"/>
  <c r="I20" i="4"/>
  <c r="F18" i="4"/>
  <c r="G18" i="4"/>
  <c r="H18" i="4"/>
  <c r="I18" i="4"/>
  <c r="E18" i="4"/>
  <c r="E22" i="4"/>
  <c r="E20" i="4"/>
  <c r="F16" i="4"/>
  <c r="G16" i="4"/>
  <c r="H16" i="4"/>
  <c r="I16" i="4"/>
  <c r="E16" i="4"/>
  <c r="E14" i="4"/>
  <c r="F12" i="2"/>
  <c r="G12" i="2"/>
  <c r="H12" i="2"/>
  <c r="I12" i="2"/>
  <c r="F13" i="40" l="1"/>
  <c r="E7" i="46" s="1"/>
  <c r="G11" i="36"/>
  <c r="I8" i="32" s="1"/>
  <c r="H11" i="36"/>
  <c r="I9" i="32" s="1"/>
  <c r="E11" i="36"/>
  <c r="I6" i="32" s="1"/>
  <c r="I11" i="36"/>
  <c r="I10" i="32" s="1"/>
  <c r="F11" i="36"/>
  <c r="I7" i="32" s="1"/>
  <c r="H17" i="27"/>
  <c r="G9" i="28" s="1"/>
  <c r="G17" i="27"/>
  <c r="G8" i="28" s="1"/>
  <c r="F17" i="27"/>
  <c r="G7" i="28" s="1"/>
  <c r="I17" i="27"/>
  <c r="G10" i="28" s="1"/>
  <c r="I12" i="25"/>
  <c r="E10" i="28" s="1"/>
  <c r="I11" i="43"/>
  <c r="D10" i="47" s="1"/>
  <c r="F13" i="41"/>
  <c r="F7" i="46" s="1"/>
  <c r="H13" i="30"/>
  <c r="E9" i="32" s="1"/>
  <c r="H13" i="29"/>
  <c r="D9" i="32" s="1"/>
  <c r="H12" i="25"/>
  <c r="E9" i="28" s="1"/>
  <c r="E21" i="24"/>
  <c r="D6" i="28" s="1"/>
  <c r="F21" i="24"/>
  <c r="D7" i="28" s="1"/>
  <c r="G21" i="24"/>
  <c r="D8" i="28" s="1"/>
  <c r="H21" i="24"/>
  <c r="D9" i="28" s="1"/>
  <c r="I21" i="24"/>
  <c r="D10" i="28" s="1"/>
  <c r="G17" i="22"/>
  <c r="E17" i="22"/>
  <c r="H17" i="22"/>
  <c r="I17" i="22"/>
  <c r="F17" i="22"/>
  <c r="G15" i="35"/>
  <c r="H8" i="32" s="1"/>
  <c r="H15" i="35"/>
  <c r="H9" i="32" s="1"/>
  <c r="I15" i="35"/>
  <c r="H10" i="32" s="1"/>
  <c r="E15" i="35"/>
  <c r="H6" i="32" s="1"/>
  <c r="F15" i="35"/>
  <c r="H7" i="32" s="1"/>
  <c r="E13" i="40"/>
  <c r="E6" i="46" s="1"/>
  <c r="G13" i="40"/>
  <c r="E8" i="46" s="1"/>
  <c r="E13" i="41"/>
  <c r="F6" i="46" s="1"/>
  <c r="G13" i="41"/>
  <c r="F8" i="46" s="1"/>
  <c r="H13" i="41"/>
  <c r="F9" i="46" s="1"/>
  <c r="I13" i="41"/>
  <c r="F10" i="46" s="1"/>
  <c r="I13" i="40"/>
  <c r="E10" i="46" s="1"/>
  <c r="H13" i="40"/>
  <c r="E9" i="46" s="1"/>
  <c r="E13" i="30"/>
  <c r="E6" i="32" s="1"/>
  <c r="F13" i="30"/>
  <c r="E7" i="32" s="1"/>
  <c r="G13" i="30"/>
  <c r="E8" i="32" s="1"/>
  <c r="I13" i="29"/>
  <c r="D10" i="32" s="1"/>
  <c r="F13" i="29"/>
  <c r="D7" i="32" s="1"/>
  <c r="E13" i="29"/>
  <c r="D6" i="32" s="1"/>
  <c r="G13" i="29"/>
  <c r="D8" i="32" s="1"/>
  <c r="I19" i="26"/>
  <c r="F10" i="28" s="1"/>
  <c r="H19" i="26"/>
  <c r="F9" i="28" s="1"/>
  <c r="E19" i="26"/>
  <c r="F6" i="28" s="1"/>
  <c r="G19" i="26"/>
  <c r="F8" i="28" s="1"/>
  <c r="F19" i="26"/>
  <c r="F7" i="28" s="1"/>
  <c r="E12" i="25"/>
  <c r="E6" i="28" s="1"/>
  <c r="F12" i="25"/>
  <c r="E7" i="28" s="1"/>
  <c r="G12" i="25"/>
  <c r="E8" i="28" s="1"/>
  <c r="E11" i="43"/>
  <c r="D6" i="47" s="1"/>
  <c r="F11" i="43"/>
  <c r="D7" i="47" s="1"/>
  <c r="G11" i="43"/>
  <c r="D8" i="47" s="1"/>
  <c r="H11" i="43"/>
  <c r="D9" i="47" s="1"/>
  <c r="G11" i="44"/>
  <c r="E8" i="47" s="1"/>
  <c r="F11" i="44"/>
  <c r="E7" i="47" s="1"/>
  <c r="H11" i="44"/>
  <c r="E9" i="47" s="1"/>
  <c r="I11" i="44"/>
  <c r="E10" i="47" s="1"/>
  <c r="E11" i="44"/>
  <c r="E6" i="47" s="1"/>
  <c r="D21" i="4"/>
  <c r="D19" i="4"/>
  <c r="D17" i="4"/>
  <c r="D15" i="4"/>
  <c r="D13" i="4"/>
  <c r="D11" i="4"/>
  <c r="D9" i="4"/>
  <c r="D7" i="4"/>
  <c r="D13" i="2"/>
  <c r="I14" i="4"/>
  <c r="H14" i="4"/>
  <c r="G14" i="4"/>
  <c r="F14" i="4"/>
  <c r="I12" i="4"/>
  <c r="H12" i="4"/>
  <c r="G12" i="4"/>
  <c r="F12" i="4"/>
  <c r="E12" i="4"/>
  <c r="I10" i="4"/>
  <c r="H10" i="4"/>
  <c r="G10" i="4"/>
  <c r="F10" i="4"/>
  <c r="E10" i="4"/>
  <c r="I8" i="4"/>
  <c r="H8" i="4"/>
  <c r="G8" i="4"/>
  <c r="F8" i="4"/>
  <c r="E8" i="4"/>
  <c r="F14" i="2"/>
  <c r="G14" i="2"/>
  <c r="H14" i="2"/>
  <c r="I14" i="2"/>
  <c r="E14" i="2"/>
  <c r="E12" i="2"/>
  <c r="E10" i="2"/>
  <c r="I10" i="2"/>
  <c r="H10" i="2"/>
  <c r="H9" i="2"/>
  <c r="G10" i="2"/>
  <c r="F10" i="2"/>
  <c r="F8" i="2"/>
  <c r="G8" i="2"/>
  <c r="H8" i="2"/>
  <c r="I8" i="2"/>
  <c r="E8" i="2"/>
  <c r="C7" i="46" l="1"/>
  <c r="I7" i="46" s="1"/>
  <c r="C8" i="32"/>
  <c r="K8" i="32" s="1"/>
  <c r="C7" i="32"/>
  <c r="K7" i="32" s="1"/>
  <c r="C10" i="32"/>
  <c r="K10" i="32" s="1"/>
  <c r="C9" i="32"/>
  <c r="K9" i="32" s="1"/>
  <c r="C6" i="32"/>
  <c r="K6" i="32" s="1"/>
  <c r="C8" i="46"/>
  <c r="I8" i="46" s="1"/>
  <c r="C10" i="28"/>
  <c r="I10" i="28" s="1"/>
  <c r="C10" i="47"/>
  <c r="I10" i="47" s="1"/>
  <c r="C9" i="28"/>
  <c r="I9" i="28" s="1"/>
  <c r="C8" i="47"/>
  <c r="I8" i="47" s="1"/>
  <c r="G23" i="4"/>
  <c r="E8" i="21" s="1"/>
  <c r="I23" i="4"/>
  <c r="E10" i="21" s="1"/>
  <c r="E23" i="4"/>
  <c r="E6" i="21" s="1"/>
  <c r="F23" i="4"/>
  <c r="E7" i="21" s="1"/>
  <c r="H23" i="4"/>
  <c r="E9" i="21" s="1"/>
  <c r="C6" i="46"/>
  <c r="I6" i="46" s="1"/>
  <c r="C6" i="28"/>
  <c r="I6" i="28" s="1"/>
  <c r="C8" i="28"/>
  <c r="I8" i="28" s="1"/>
  <c r="C7" i="28"/>
  <c r="I7" i="28" s="1"/>
  <c r="C10" i="46"/>
  <c r="I10" i="46" s="1"/>
  <c r="C9" i="46"/>
  <c r="I9" i="46" s="1"/>
  <c r="C6" i="47"/>
  <c r="I6" i="47" s="1"/>
  <c r="C7" i="47"/>
  <c r="I7" i="47" s="1"/>
  <c r="C9" i="47"/>
  <c r="I9" i="47" s="1"/>
  <c r="F15" i="2"/>
  <c r="D7" i="21" s="1"/>
  <c r="G15" i="2"/>
  <c r="I15" i="2"/>
  <c r="H15" i="2"/>
  <c r="E15" i="2"/>
  <c r="D6" i="21" s="1"/>
  <c r="C11" i="28" l="1"/>
  <c r="I11" i="28" s="1"/>
  <c r="J11" i="28" s="1"/>
  <c r="C11" i="46"/>
  <c r="I11" i="46" s="1"/>
  <c r="J11" i="46" s="1"/>
  <c r="C11" i="32"/>
  <c r="K11" i="32" s="1"/>
  <c r="L11" i="32" s="1"/>
  <c r="C11" i="47"/>
  <c r="I11" i="47" s="1"/>
  <c r="J11" i="47" s="1"/>
  <c r="D10" i="21"/>
  <c r="D8" i="21"/>
  <c r="D9" i="21"/>
  <c r="F6" i="21" l="1"/>
  <c r="C6" i="21" s="1"/>
  <c r="I6" i="21" s="1"/>
  <c r="F10" i="21"/>
  <c r="C10" i="21" s="1"/>
  <c r="I10" i="21" s="1"/>
  <c r="F9" i="21"/>
  <c r="C9" i="21" s="1"/>
  <c r="I9" i="21" s="1"/>
  <c r="F7" i="21"/>
  <c r="C7" i="21" s="1"/>
  <c r="F8" i="21"/>
  <c r="C8" i="21" s="1"/>
  <c r="I8" i="21" s="1"/>
  <c r="C11" i="21" l="1"/>
  <c r="I7" i="21"/>
  <c r="I11" i="21" l="1"/>
  <c r="J11" i="21" s="1"/>
</calcChain>
</file>

<file path=xl/sharedStrings.xml><?xml version="1.0" encoding="utf-8"?>
<sst xmlns="http://schemas.openxmlformats.org/spreadsheetml/2006/main" count="5732" uniqueCount="1813">
  <si>
    <t>Table of Contents</t>
  </si>
  <si>
    <t>TITLE</t>
  </si>
  <si>
    <t>PURPOSE</t>
  </si>
  <si>
    <t>DATES Completed/ Added/Other</t>
  </si>
  <si>
    <t>NOTES</t>
  </si>
  <si>
    <t>StateObjectives</t>
  </si>
  <si>
    <t>State Identified Objectives prior to Assessment Start</t>
  </si>
  <si>
    <t>TeamMembers</t>
  </si>
  <si>
    <t>National Technical Assistance Team &amp; State Team Members</t>
  </si>
  <si>
    <t>ResourceLibrary</t>
  </si>
  <si>
    <t>‘CHECK-IN’ all resources for one complete list of all references</t>
  </si>
  <si>
    <t>S1_AdministrativeStandards</t>
  </si>
  <si>
    <t>Section 1: Administrative Sections</t>
  </si>
  <si>
    <t>S1S1.1</t>
  </si>
  <si>
    <t>Section 1: Standard 1 (1.1) - Management, Leadership, &amp; Administration</t>
  </si>
  <si>
    <t xml:space="preserve"> </t>
  </si>
  <si>
    <t>S1S1.2</t>
  </si>
  <si>
    <t>Section 1: Standard 2 (1.2) - Application, Oversight, &amp; Recordkeeping</t>
  </si>
  <si>
    <t>S1S1.3</t>
  </si>
  <si>
    <t>Section 1: Standard 3 (1.3) - Program Evaluation &amp; Data Collection</t>
  </si>
  <si>
    <t>S1S1.4</t>
  </si>
  <si>
    <t>Section 1: Standard 4 (1.4) - Communication Program</t>
  </si>
  <si>
    <t>Summary_S1</t>
  </si>
  <si>
    <t>Section 1: Summary Findings</t>
  </si>
  <si>
    <t>S2_Education_&amp;_Training</t>
  </si>
  <si>
    <t>Section 2: Education_&amp;_Training</t>
  </si>
  <si>
    <t>S2S2.1</t>
  </si>
  <si>
    <t>Section 2: Standard 1 (2.1) - Driver Education Curricula</t>
  </si>
  <si>
    <t>S2S2.2</t>
  </si>
  <si>
    <t>Section 2: Standard 2 (2.2) - Student Evaluation</t>
  </si>
  <si>
    <t>S2S2.3</t>
  </si>
  <si>
    <t>Section 2: Standard 3 (2.3) - Delivery Methods</t>
  </si>
  <si>
    <t>S2S2.4</t>
  </si>
  <si>
    <t>Section 2: Standard 4 (2.4) - Online Delivery Methods</t>
  </si>
  <si>
    <t>SummaryS2</t>
  </si>
  <si>
    <t>Section 2: Summary Findings</t>
  </si>
  <si>
    <t>S3-Instructor Qualifications</t>
  </si>
  <si>
    <t>Section 3: Instructor Qualifications</t>
  </si>
  <si>
    <t>S3S3.1</t>
  </si>
  <si>
    <t>Section 3: Standard 1 (3.1) - Prerequisites</t>
  </si>
  <si>
    <t>S3S3.2</t>
  </si>
  <si>
    <t>Section 3: Standard 2 (3.2) - Training</t>
  </si>
  <si>
    <t>S3S3.3</t>
  </si>
  <si>
    <t>Section 3: Standard 3 (3.3) - Student Teaching/Practicum</t>
  </si>
  <si>
    <t>S3S3.4</t>
  </si>
  <si>
    <t>Section 3: Standard 4 (3.4) - Exit Assessment</t>
  </si>
  <si>
    <t>S3S3.5</t>
  </si>
  <si>
    <t>Section 3: Standard 5 (3.5) - Ongoing Training and Recertification</t>
  </si>
  <si>
    <t>S3S3.6</t>
  </si>
  <si>
    <t>Section 3: Standard 6 (3.6) - Instructor Training</t>
  </si>
  <si>
    <t>SummaryS3-</t>
  </si>
  <si>
    <t>Section 3: Summary Findings</t>
  </si>
  <si>
    <t>S4_Coordination_with_Driver_Licensing</t>
  </si>
  <si>
    <t>Section 4: Coordination with Driver Licensing</t>
  </si>
  <si>
    <t>S4S4.1</t>
  </si>
  <si>
    <t>Section 4: Standard 1 (4.1) - Communication Between the State Driver Education Agency/Agencies and the Driver Licensing Authority</t>
  </si>
  <si>
    <t>S4S4.2</t>
  </si>
  <si>
    <t>Section 4: Standard 1 (4.2) - GDL System</t>
  </si>
  <si>
    <t>S4S4.3</t>
  </si>
  <si>
    <t>Section 4: Standard 1 (4.3) - Coordination and Education of Courts and Law Enforcement</t>
  </si>
  <si>
    <t>S4S4.4</t>
  </si>
  <si>
    <t>Section 4: Standard 1 (4.4) - Coordination and Education of Courts and Law Enforcement</t>
  </si>
  <si>
    <t>SummaryS4</t>
  </si>
  <si>
    <t>Section 4: Summary Findings</t>
  </si>
  <si>
    <t>S5-ParentGuardian_Involvement</t>
  </si>
  <si>
    <t>Section 5:  Parent / Guardian Involvement</t>
  </si>
  <si>
    <t>S5S5.1</t>
  </si>
  <si>
    <t>Section 5: Standard 1 (5.1) - Supervised Driving Practice</t>
  </si>
  <si>
    <t>S5S5.2</t>
  </si>
  <si>
    <t>Section 5: Standard 1 (5.2) - Parent Seminar</t>
  </si>
  <si>
    <t>S5S5.3</t>
  </si>
  <si>
    <t>Section 5: Standard 1 (5.3) - Parent Progress Reports</t>
  </si>
  <si>
    <t>S5S5.4</t>
  </si>
  <si>
    <t>Section 5: Standard 1 (5.4) - Parent Resources</t>
  </si>
  <si>
    <t>SummaryS5</t>
  </si>
  <si>
    <t>Section 5: Summary Findings</t>
  </si>
  <si>
    <t>StateSelfAssessment</t>
  </si>
  <si>
    <t>Raw data from State Self-Assessment</t>
  </si>
  <si>
    <t>State completed fall 2019</t>
  </si>
  <si>
    <t>Assessment_DataCollection</t>
  </si>
  <si>
    <t>Raw layout of DE Assessment data collection</t>
  </si>
  <si>
    <t>Return to Table of Contents</t>
  </si>
  <si>
    <t>Assigned Assessment Standard Area</t>
  </si>
  <si>
    <t>Assessment Team Member</t>
  </si>
  <si>
    <t>Location in US</t>
  </si>
  <si>
    <t>Email</t>
  </si>
  <si>
    <t>Phone</t>
  </si>
  <si>
    <t>Section 1: Program Administration</t>
  </si>
  <si>
    <t>Troy Costales</t>
  </si>
  <si>
    <t>Oregon</t>
  </si>
  <si>
    <t>troy.costales@comcast.net</t>
  </si>
  <si>
    <t>503-559-0140</t>
  </si>
  <si>
    <t>Section 2: Education/Training</t>
  </si>
  <si>
    <t>Reggie Flythe, MAEd.</t>
  </si>
  <si>
    <t>North Carolina</t>
  </si>
  <si>
    <t>reggie.flythe@gmail.com</t>
  </si>
  <si>
    <t>919-724-0400</t>
  </si>
  <si>
    <t>Dale Ritzel, Ph.D., FAASE</t>
  </si>
  <si>
    <t>Illinois</t>
  </si>
  <si>
    <t>dritzel@siu.edu</t>
  </si>
  <si>
    <t>Andrew Krajewski</t>
  </si>
  <si>
    <t>Maryland</t>
  </si>
  <si>
    <t xml:space="preserve">bigguy45@comcast.net </t>
  </si>
  <si>
    <t>301-471-9492</t>
  </si>
  <si>
    <t>Section 5:  Parent Guardian Involvement</t>
  </si>
  <si>
    <t>Brett Robinson*</t>
  </si>
  <si>
    <t>Pennsylvania</t>
  </si>
  <si>
    <t>brett@adtsea.org</t>
  </si>
  <si>
    <t>724-801-8246</t>
  </si>
  <si>
    <t>Technical &amp; Administrative Assistance</t>
  </si>
  <si>
    <t>Christie Falgione</t>
  </si>
  <si>
    <t>clewis@highwaysafetyservices.com</t>
  </si>
  <si>
    <t>724-840-0642</t>
  </si>
  <si>
    <t>NHTSA</t>
  </si>
  <si>
    <t>Jackie Milani</t>
  </si>
  <si>
    <t>jacqueline.milani@dot.gov</t>
  </si>
  <si>
    <t>202-913-3925</t>
  </si>
  <si>
    <t>Organization</t>
  </si>
  <si>
    <t>State Team Member</t>
  </si>
  <si>
    <t>Administrative Assistant, Driver Education Unit</t>
  </si>
  <si>
    <t>Holly Boisvert</t>
  </si>
  <si>
    <t>Holly.L.Boisvert@DOS.NH.GOV</t>
  </si>
  <si>
    <t>Supervisor, Driver Education Unit</t>
  </si>
  <si>
    <t>Richard Dupont</t>
  </si>
  <si>
    <t>Richard.H.Dupont@DOS.NH.GOV</t>
  </si>
  <si>
    <t>New Hampshire State Police, DMV Liaison</t>
  </si>
  <si>
    <t>Christopher Kelby</t>
  </si>
  <si>
    <t>Christopher.J.Kelby@DOS.NH.GOV</t>
  </si>
  <si>
    <t>Regional Administrator, NHTSA Region 1</t>
  </si>
  <si>
    <t>Arthur Kinsman</t>
  </si>
  <si>
    <t>arthur.kinsman@dot.gov</t>
  </si>
  <si>
    <t>Administrator, Registration Bureau, NH Department of Motor Vehicles</t>
  </si>
  <si>
    <t>Jeffery Oberdank*</t>
  </si>
  <si>
    <t>Jeffrey.A.Oberdank@DOS.NH.GOV</t>
  </si>
  <si>
    <t>Included in this worksheet are the Assessment Objectives identified and submitted by the State prior to the onset of the full Assessment processes.</t>
  </si>
  <si>
    <t>As the Assessment processes advance, if additional objectives are uncovered, the State is encouraged to add them so the Assessors understand the main points of interest to the State.</t>
  </si>
  <si>
    <t>The intent of the assessment is to: 
1) Come up with a standardized curriculum that can be massaged and changed as technology and learning methods change. 
2) Develop and implement a hybrid online/classroom model.</t>
  </si>
  <si>
    <t>INSTRUCTIONS FOR USE:</t>
  </si>
  <si>
    <t>The Resource Library Tracking File is a refernce library for use throughout the entire State Assessment.</t>
  </si>
  <si>
    <t xml:space="preserve">All supporting  documentation, materials, &amp; resources should be referenced in this list.
</t>
  </si>
  <si>
    <t>Resource Library allows for one upload but multiple uses for the same document.</t>
  </si>
  <si>
    <t>Online or URL references are not acceptable. These locations can break or may not always work. Best to create a copy as a static record.</t>
  </si>
  <si>
    <t>FULL TITLE OF AVAILABLE MATERIAL</t>
  </si>
  <si>
    <t>AUTHOR</t>
  </si>
  <si>
    <t>TYPE OF MATERIAL</t>
  </si>
  <si>
    <t>URL if material can be found online</t>
  </si>
  <si>
    <t>Administrative Saf-C Rules and State Statutes</t>
  </si>
  <si>
    <t>Driver Education Administrative Rules</t>
  </si>
  <si>
    <t>Sate of NH</t>
  </si>
  <si>
    <t>URL</t>
  </si>
  <si>
    <t>http://www.gencourt.state.nh.us/rules/state_agencies/saf-c3100.html</t>
  </si>
  <si>
    <t>Section 21-9:14 General Provisions-Rulemaking Authority</t>
  </si>
  <si>
    <t>H. Boisvert</t>
  </si>
  <si>
    <t>Word Document</t>
  </si>
  <si>
    <t>Saf-C 3101.01 Purpose</t>
  </si>
  <si>
    <t>Saf-C 3104 Application Process</t>
  </si>
  <si>
    <t>Saf-C 3105.01 Approval Process</t>
  </si>
  <si>
    <t>Saf-C 3105.03 Approcal of Renewal of Standard Certificate</t>
  </si>
  <si>
    <t>Saf-C 3106 Denial or Revocation or supsension of Driver Education Instructor Certificate</t>
  </si>
  <si>
    <t>Saf-C 3106.01 Disqualification of Applicant</t>
  </si>
  <si>
    <t>Saf-C 3108 Approved Drivers' School License</t>
  </si>
  <si>
    <t xml:space="preserve">Saf-C 3108.03 Approval of Approved Drivers' School </t>
  </si>
  <si>
    <t>Saf-C 3108.10 Suspension or Revocation</t>
  </si>
  <si>
    <t>Saf-C 3109.01 Multiple Vehicle Driving Range</t>
  </si>
  <si>
    <t>Saf-C 3109.02 Facilities and Equipment</t>
  </si>
  <si>
    <t>Saf-C 3110.03 Policies and Procedures</t>
  </si>
  <si>
    <t>Saf-C 3110.04 Classroom Instruction</t>
  </si>
  <si>
    <t>Saf-C 3110.05 &amp; 3110.06 Behind the Wheel Instruction</t>
  </si>
  <si>
    <t>Saf-C 3110.07, 3110.18, 3110.19, 3114.05 Record Retention</t>
  </si>
  <si>
    <t>Saf-C 3110.07 Instructional Record</t>
  </si>
  <si>
    <t>Saf-C 3110.10 Time on Driving Simulator</t>
  </si>
  <si>
    <t>Saf-C 3110.12 Behind the Wheel Instruction Requirements</t>
  </si>
  <si>
    <t>Saf-C 3111 Equimpment-Driver Education Vehicles</t>
  </si>
  <si>
    <t>Saf-C 3112.01 Uniform Text</t>
  </si>
  <si>
    <t>Saf-C 3112.02 Testing Content</t>
  </si>
  <si>
    <t>Saf-C 3113 Tuition</t>
  </si>
  <si>
    <t>RSA 259:26 Drivers' School</t>
  </si>
  <si>
    <t>RSA 263:19 Driver Education</t>
  </si>
  <si>
    <t>RSA 263:20 Driver Education; Reciprocity</t>
  </si>
  <si>
    <t>RSA 263:21 Exception</t>
  </si>
  <si>
    <t>RSA 263:39 Limitation</t>
  </si>
  <si>
    <t>RSA 263:39-a License for Aliens Temporarily Residing in NH</t>
  </si>
  <si>
    <t>RSA 263:44 Motor Vehicle Drivers School, License required</t>
  </si>
  <si>
    <t xml:space="preserve">RSA 263:44 a-b </t>
  </si>
  <si>
    <t>RSA 263:45 Rules</t>
  </si>
  <si>
    <t>RSA 263: 46- RSA 263:48 Revoking License, Hearings, Offenses, Penalties</t>
  </si>
  <si>
    <t>RSA 263:49 Records Kept by Licensse</t>
  </si>
  <si>
    <t>RSA 263:50 &amp; RSA 263:51 Grounds for Denial and Revocation</t>
  </si>
  <si>
    <t>RSA 263:52 Driver Traning Fund</t>
  </si>
  <si>
    <t>RSA 266:1 Vehicle Inspection</t>
  </si>
  <si>
    <t>http://www.gencourt.state.nh.us/rsa/html/xxi/266/266-mrg.htm</t>
  </si>
  <si>
    <t>Saf-C 1006.02 Road Skills Examination Failure</t>
  </si>
  <si>
    <t>Roles and Responsibilites</t>
  </si>
  <si>
    <t>Program Assistant Job Description</t>
  </si>
  <si>
    <t>Miscellaneous/Manuals</t>
  </si>
  <si>
    <t>New Hampshire Driver Manual</t>
  </si>
  <si>
    <t>State of NH</t>
  </si>
  <si>
    <t>https://www.nh.gov/safety/divisions/dmv/forms/documents/nhdm.pdf</t>
  </si>
  <si>
    <t>Driving School List on Website</t>
  </si>
  <si>
    <t>Parent Supervised Driving Program/Safe Roads Alliance</t>
  </si>
  <si>
    <t>TFC R. Dupont</t>
  </si>
  <si>
    <t>html</t>
  </si>
  <si>
    <t>html: http://www.eregulations.com/driving/new-hampshire/</t>
  </si>
  <si>
    <t>PDF</t>
  </si>
  <si>
    <t>pdf: http://www.eregulations.com/wp-content/uploads/2020/02/20NHPSDP-LR.pdf</t>
  </si>
  <si>
    <t>Safer at Home Universal Guidelines- Driver Education</t>
  </si>
  <si>
    <t>https://www.covidguidance.nh.gov/sites/g/files/ehbemt381/files/files/inline-documents/guidance-universal.pdf</t>
  </si>
  <si>
    <t>Keene State College Instructor Preperation Program Link</t>
  </si>
  <si>
    <t>https://www.keene.edu/academics/conted/safety/driver/</t>
  </si>
  <si>
    <t>White Mountain Community College  Instructor Preperation Program Link</t>
  </si>
  <si>
    <t>https://www.wmcc.edu/program/driver-education-instructor/</t>
  </si>
  <si>
    <t>Keene State College Instructor Preperation Program Syllabi</t>
  </si>
  <si>
    <t>NH DE Risk Prevention Curriculum Scope and Sequence Sample</t>
  </si>
  <si>
    <t xml:space="preserve">AAA Instructor Preperation Program- </t>
  </si>
  <si>
    <t>http://www.anstse.info/Instructor%20Training%20Materials/Part%20I%20-%20III%20Participant%20Workbook.pdf</t>
  </si>
  <si>
    <t>(</t>
  </si>
  <si>
    <t>SECTION</t>
  </si>
  <si>
    <t>STATE RESPONSES</t>
  </si>
  <si>
    <t>Return to S1 Summary</t>
  </si>
  <si>
    <t>Program Administration</t>
  </si>
  <si>
    <t>Date State Responded</t>
  </si>
  <si>
    <t>State Respondent Name</t>
  </si>
  <si>
    <t>Round 1
State Responses</t>
  </si>
  <si>
    <t>Resource Library Reference or other 
Supporting Documentation</t>
  </si>
  <si>
    <t>Date Assessor Responded</t>
  </si>
  <si>
    <t>Round 1
Assessor Notes/Comments</t>
  </si>
  <si>
    <t>Round 2
State Responses</t>
  </si>
  <si>
    <t>Round 2
Assessor Notes/Comments</t>
  </si>
  <si>
    <t>Round 3
State Responses</t>
  </si>
  <si>
    <t>Future Plans, Strength, or Opportunity</t>
  </si>
  <si>
    <t>Identified Priority 1-10</t>
  </si>
  <si>
    <t>1.1 Management, Leadership, and Administration</t>
  </si>
  <si>
    <t>1.1.1</t>
  </si>
  <si>
    <t>1.1.1 States shall have a single agency, or coordinated agencies, to regulate, administer and oversee all novice driver education programs.</t>
  </si>
  <si>
    <t>1.1.1.a</t>
  </si>
  <si>
    <t xml:space="preserve">What State agency and division has authority and is responsible for the management and administration of the State’s driver education program?   </t>
  </si>
  <si>
    <t xml:space="preserve">Department of Safety . Specifically Saf-C 3101.01 Purpose.  </t>
  </si>
  <si>
    <t xml:space="preserve">see resource library. Saf-C 3101.01 Purpose </t>
  </si>
  <si>
    <t>complete</t>
  </si>
  <si>
    <t>Strength</t>
  </si>
  <si>
    <t>Does the law designate this agency to manage and administer the State’s driver education program?  If yes, what are the specific sections of the law(s) and regulations or rules that govern the State’s driver education program?</t>
  </si>
  <si>
    <t>Holly Boisvert/TFC R.Dupont</t>
  </si>
  <si>
    <t>Yes, Driver Education Amindistrative Rules 3100's, RSA 263:45 Rules.</t>
  </si>
  <si>
    <t>see resource library</t>
  </si>
  <si>
    <t>What are this agency’s responsibilities?</t>
  </si>
  <si>
    <t>Supervise/Monitor compliance with all State Laws (RSA) and Administrative Rules (SAF-C 3100) pertaining to Driver Education and affect administrative action for non-compliance.</t>
  </si>
  <si>
    <t xml:space="preserve">Are there policies and procedures for the driver education program? If yes, please provide your office policies and procedures manual and for the state’s driver education schools. </t>
  </si>
  <si>
    <t xml:space="preserve">Yes the driver education schools and instructors follow the Driver Education Amindistrative Rules 3110.03 for policies and procedures.        </t>
  </si>
  <si>
    <t>Resource Library for Saf-C 3110.03 Policies and Procedures</t>
  </si>
  <si>
    <t xml:space="preserve">In what year did this agency begin managing and administering the State’s driver education program? </t>
  </si>
  <si>
    <t>Estimated 03/31/92. per some of the original Saf-C 3100 Administrative rules.</t>
  </si>
  <si>
    <t>1.1.1.b</t>
  </si>
  <si>
    <t xml:space="preserve">Does the State have a driver education program advisory group to assist in the management and administration of the state’s driver education program?  </t>
  </si>
  <si>
    <t>3/19/2021 03/30/21</t>
  </si>
  <si>
    <t>Holly Boisvert TFC Dupont</t>
  </si>
  <si>
    <t>no</t>
  </si>
  <si>
    <t>Is there a state agency management team that meets to cover the delegated responsibilities?</t>
  </si>
  <si>
    <t>Dupont-Yes. From one of our last meetings it was determined that our Driver Education Unit is the Advisory Group.</t>
  </si>
  <si>
    <t>Opportunity</t>
  </si>
  <si>
    <t>What is the name of the advisory board?</t>
  </si>
  <si>
    <t>n/a</t>
  </si>
  <si>
    <t>Dupont-Driver Education Unit</t>
  </si>
  <si>
    <t>What organizations serve on the advisory board and who manages it?</t>
  </si>
  <si>
    <t>Dupont-It consists of a program supervisor (Dupont), Program Assistant (Boisvert) Unit supervisor (Kelby) and the Director of the DMV.</t>
  </si>
  <si>
    <t>Describe the purpose and the authority of this advisory group. Is this required by law or regulations or the managing agency?</t>
  </si>
  <si>
    <t>Dupont-The Driver Education Unit monitor and enforce Administrative rules, assist with law &amp; rule changes, review and certify all school and instructor applications. RSA 21-P14 Rule making Authority-Commissioner Dept. of Safety.</t>
  </si>
  <si>
    <t xml:space="preserve">Do you have an official charter and can you provide it? </t>
  </si>
  <si>
    <t>1.1.1.c</t>
  </si>
  <si>
    <t>What administrative actions (management or disciplinary) for the driver education program do you undertake?</t>
  </si>
  <si>
    <t>TfC R. Dupont</t>
  </si>
  <si>
    <t>This area ranges from simple corrective direction to Administrative action such as denial of an application or Administrative Hearings.</t>
  </si>
  <si>
    <t>Saf-C 3100 Administrative rules or State RSA's regarding Driver Education.</t>
  </si>
  <si>
    <t xml:space="preserve">What barriers exist for statewide saturation (widespread enrollment) of driver education? </t>
  </si>
  <si>
    <t>Are the public and private providers equally covered by the State RSA's, or are there differences?</t>
  </si>
  <si>
    <t>Yes, both public and private driving schools are coved under the same RSA's and Administrative rules</t>
  </si>
  <si>
    <t>1.1.1.d</t>
  </si>
  <si>
    <t>What communication strategies do you utilize to inform parents and the public about driver education issues and driving laws?</t>
  </si>
  <si>
    <t>3/17/2021 03/23/21</t>
  </si>
  <si>
    <t>Holly Boisvert, TFC R. Dupont</t>
  </si>
  <si>
    <t>Holly's answer: When I'm updating information to the parents, instructors or schools, email or phone are the two communication methods I use.  TFC Dupont-Also the State DMV webpage can be utilized.</t>
  </si>
  <si>
    <t>If the NH Assembly changes a traffic law, how is that information shared with course providers?  How is that law change shared with the teens and parents?</t>
  </si>
  <si>
    <t>Dupont-The Driver Education Teachers Association has their own representatives monitoring law and rule changes. If something is critical to Driver Education then a group email is sent from our office.</t>
  </si>
  <si>
    <t>1.1.1.e</t>
  </si>
  <si>
    <t xml:space="preserve">What amount of time is given before communicating changes to laws, regulations, procedures and other matters relevant to driver education to entities? </t>
  </si>
  <si>
    <t>Holly Boisvert, TFC Dupont</t>
  </si>
  <si>
    <t xml:space="preserve">Holly's answer: As soon as the information is relayed to me, I send out an indusrty wide email. </t>
  </si>
  <si>
    <t>From the time the Governor signs a new traffic law that was passed by the Assembly, how long is the implementation window before the new law takes effect?</t>
  </si>
  <si>
    <t>Dupont-This time frame can vary. some changes begin the following year on Jan 1st or July 1st. other changes can become effective in a few days.</t>
  </si>
  <si>
    <t>1.1.2</t>
  </si>
  <si>
    <t>1.1.2 States shall have a full-time, funded State administrator for driver education.</t>
  </si>
  <si>
    <t>1.1.2.a</t>
  </si>
  <si>
    <t>Is the state administrator qualified to manage and oversee all aspects of the State’s functions in driver education? If so, how?</t>
  </si>
  <si>
    <t>Sgt. Kelby</t>
  </si>
  <si>
    <t>Has Sgt. Kelby received any training regarding driver education, taken the instructor courses, or a course RSA responsibilities? (answered in line #24)</t>
  </si>
  <si>
    <t>Is the state administrator familiar with the delivery of driver education? What are the various delivery systems approved by the state?</t>
  </si>
  <si>
    <t xml:space="preserve">The main delivery system in New Hampshire is by a live inperson certified driver education instructor. </t>
  </si>
  <si>
    <t xml:space="preserve">How many individuals are assigned to the driver education program? What are their titles and responsibilities? </t>
  </si>
  <si>
    <t xml:space="preserve">3 individuals are assigned the DE program. </t>
  </si>
  <si>
    <t>1.Holly Boisvert- Program Assistant- maintians all day to day functions/task for driving schools and instructors and students, paperwork/mail, school and instructor files, process applications,  answers phones calls, trouble shoots all technology/database issues, schedules and administers all potential driver education instructor written exams.    See Program Assistant Job Description  in Resource Library for more details.                           
2. Trooper First Class Richard Dupont-                 Supervisor-                                                                                                                                                                                                     3. Sergeant Christopher Kelby- Sergeant who oversee TFC Dupont and Holly Boisvert</t>
  </si>
  <si>
    <t>1.1.2.b</t>
  </si>
  <si>
    <t xml:space="preserve">Is the state administrator an employee of the agency that has oversight of driver education?
</t>
  </si>
  <si>
    <t>The State Administrator is an employee of the New Hampshire Department of Safety.</t>
  </si>
  <si>
    <t>Please explain the delegation of responsibilities for relationship between the NHSP and NHDMV for the trio of employees working in Driver Education.</t>
  </si>
  <si>
    <t>Dupont-The program belongs to the Director of the DMV. She is the ultimate overseer of the program. Sgt. Kelby oversees the Unit, Boisvert conducts the administrative aspect to include parents, schools and instructors &amp; TFC Dupont conducts the day to day supervision of the program itself including parents. schools and instructors.</t>
  </si>
  <si>
    <t>1.1.2.c</t>
  </si>
  <si>
    <t>Does the state administrator meet or exceed the qualifications and training required by the State for a novice driver education instructor and/or school owner or possesses equivalent experience or qualifications? Is the administrator a driver education instructor, trainer, a previous administrator or manager?</t>
  </si>
  <si>
    <t>The current state administrator does not have a driver education background. He has been in leadership positions in the civilian, military and law enforcement areas and has been an instructor of various law enforcement curriculums. Prior he managed a civilan business and was a health and an OSHA certified safety manager for hazardous waste operation</t>
  </si>
  <si>
    <t>What are their duties and responsibilities?</t>
  </si>
  <si>
    <t>1.1.3.States</t>
  </si>
  <si>
    <t>1.1.3 States shall provide funding to the responsible agency for driver education</t>
  </si>
  <si>
    <t>Is funding provided to the responsible agency/agencies for driver education? Who is the responsible agency/agencies?</t>
  </si>
  <si>
    <t>What funds are used for the main state personnel for Driver Education?</t>
  </si>
  <si>
    <t>The funds used for the main state personnel for DE are derived partially from the Original Driver License fee and the vanity plate fee.  Both Rick and Holly are funded out of Driver Education.   (RSA 263:52)</t>
  </si>
  <si>
    <t>How is the State’s driver education program funded?</t>
  </si>
  <si>
    <t>What is the annual budget and what projects, activities and initiatives are funded by this budget?</t>
  </si>
  <si>
    <t xml:space="preserve">Are grants (402 funds) used to fund any portion of the driver education program? </t>
  </si>
  <si>
    <t>Over the last three years how many grants were received?</t>
  </si>
  <si>
    <t>comlpete</t>
  </si>
  <si>
    <t>What was the amount of each grant?</t>
  </si>
  <si>
    <t>What was accomplished with each grant?</t>
  </si>
  <si>
    <t xml:space="preserve">How much on average do individuals pay to complete a driver education course?  </t>
  </si>
  <si>
    <t>the fee for Driver education all vary becuase they are set by the individual driving schools. Maybe $500-800</t>
  </si>
  <si>
    <t>see resource library- Saf-C 3113 Tuition</t>
  </si>
  <si>
    <t xml:space="preserve">What is the actual per individual cost to complete a driver education course?  </t>
  </si>
  <si>
    <t>Are there limitations for what may be charged for a driver education course?</t>
  </si>
  <si>
    <t>1.1.4.States</t>
  </si>
  <si>
    <t>1.1.4 States shall ensure that all driver education providers meet applicable Federal and State laws and rules</t>
  </si>
  <si>
    <t xml:space="preserve">Do all driver education providers meet applicable federal and state laws and rules? </t>
  </si>
  <si>
    <t xml:space="preserve">Yes. all driving schools following the Administative 3100 rules and applicalble RSA's </t>
  </si>
  <si>
    <t>see resource library- Saf-C 3100 rules and RSA 263:44, RSA 259:26, RSA 263:44 a-b</t>
  </si>
  <si>
    <t>same question as above.</t>
  </si>
  <si>
    <t>What federal laws cover state driver education programs?</t>
  </si>
  <si>
    <t xml:space="preserve">How many institutions, business or other entities provide driver education courses?  </t>
  </si>
  <si>
    <t>we have 69 approved privately owned driving schools and 9 high school programs</t>
  </si>
  <si>
    <t>Are the state rules and laws the same for the private driving schools and the public high schools?  If not, what are the differences?</t>
  </si>
  <si>
    <t>Application, Oversight and Recordkeeping</t>
  </si>
  <si>
    <t>1.2.1</t>
  </si>
  <si>
    <t>1.2.1 States shall have an application and review process for providers</t>
  </si>
  <si>
    <t>1.2.1.a</t>
  </si>
  <si>
    <t>NOTE: “programs” refers to a provider’s total scope of operations, not just the curriculum used by its instructors.
NOTE: see definitions of culturally competent and multicultural education principles in Definitions of Key Terms.</t>
  </si>
  <si>
    <t xml:space="preserve">Do you ensure that only driver education programs that conform to applicable state and national standards are approved?  </t>
  </si>
  <si>
    <t xml:space="preserve">Yes.First they need to meet the State Law that defines them as a driving school (RSA 259:26). Then new/eligible driving schools must have their location, classroom and vehicle inspected pursant to Saf-C 3109.02 (b). </t>
  </si>
  <si>
    <t>Resource Library Reference Saf-C 3109.02</t>
  </si>
  <si>
    <t>What is the certification expectations for the public high schools?</t>
  </si>
  <si>
    <t>public high schools are certified the same way the private driving schools are. The expectations are the same, classrorom size, location, vehicles and applciation process</t>
  </si>
  <si>
    <t xml:space="preserve">What are the state requirements and process used to approve? </t>
  </si>
  <si>
    <t xml:space="preserve">Along with inspecting the new school, the driving school must provide an application, current motor vehicle record, criminal record, Certificate of Insurance and $200. </t>
  </si>
  <si>
    <t>Resource Library Reference Saf-C 3108</t>
  </si>
  <si>
    <t>What is the certification process for the public high schools?</t>
  </si>
  <si>
    <t>The certification process is the same as the private driving schools, Inspection of their classroom and vehicles, then their application, along with a motor vehicle record, criminal record, Certificate of Insurance.  the only difference is that a public high schools pursant to RSA 263:44, shall not be charged.</t>
  </si>
  <si>
    <t>1.2.1.b</t>
  </si>
  <si>
    <t>Is the driver education program culturally competent by reflecting multicultural education principles? How do you ensure this? Do you have standards for this?</t>
  </si>
  <si>
    <t>Are there any state level curriculum content requirements for the courses to be delivered in a culturally competent manner?  If so, please reference that standard.</t>
  </si>
  <si>
    <t>Dupont-Saf-C 3107.02 Duties of an Instructor, states how the program is to be taught to students in this area.</t>
  </si>
  <si>
    <t>1.2.1.c</t>
  </si>
  <si>
    <t>Do you administer applications for certification and recertification of driver education instructors, including owner/operators of public and private providers? How is this done? Is there a formal process?</t>
  </si>
  <si>
    <t>Each instructor (Standard or Provisional) goes through an application process which have certain requirments. Each application is reviewed by the Supervisor of Driver Education prior to approval or denial.</t>
  </si>
  <si>
    <t>Resource Library Reference Saf-C 3105 Approval Process</t>
  </si>
  <si>
    <t>Does the application process include the public high school instructors?</t>
  </si>
  <si>
    <t xml:space="preserve">Yes. Regardless of where the instructors teach, they're all processed and approved the same, as well as requiring the same documentation. </t>
  </si>
  <si>
    <t>Over the last three years how many instructors and instructors’ trainers have been certified, decertified, full-time, part-time, active and inactive?</t>
  </si>
  <si>
    <t>Certified (this includes new and renewals):  Provisional Instructors: 64  Standard Instructors: 157.  We do not keep track what instructors work full time or part time or who is inactive or active. The amount of instructors with a Certificate that still has a valid expiration date in the database is 453. I would not say that this is the amount of instructors currently instructing</t>
  </si>
  <si>
    <t xml:space="preserve">What are common reasons for decertification? </t>
  </si>
  <si>
    <t>Reasons for decertification vary and are really not common.It can range from retirement, medical reasons or administrative action.</t>
  </si>
  <si>
    <t>1.2.1.d</t>
  </si>
  <si>
    <t>Yes</t>
  </si>
  <si>
    <t>Are approved driver education providers listed on the appropriate public State website? If yes, what information do you list?</t>
  </si>
  <si>
    <t>Yes the driving schools request to be listed on the state of NH's website. They just email the driver education unit asking to be listed on the website. The driving schools name, phone number and the city/town they are teaching in is listed</t>
  </si>
  <si>
    <t>See resource library:  Driving School List on Website</t>
  </si>
  <si>
    <t>1.2.2</t>
  </si>
  <si>
    <t>1.2.2 States shall assess and ensure provider compliance</t>
  </si>
  <si>
    <t>1.2.2.a</t>
  </si>
  <si>
    <t xml:space="preserve">Have you established and maintained a conflict resolution system for disputes between the State agency and driver education providers? If yes, what is your conflict resolution system for disputes? </t>
  </si>
  <si>
    <t>Initially the supervisor of the driver education program acts as an initial arbitrator. after this the providers can seek an administrative hearing</t>
  </si>
  <si>
    <t>Saf-c 3100 rules and State RSA 263:47.</t>
  </si>
  <si>
    <t xml:space="preserve">Describe the State’s provider compliance program.   </t>
  </si>
  <si>
    <t>Same answer as above.</t>
  </si>
  <si>
    <t xml:space="preserve">Describe the State’s quality assurance program.  </t>
  </si>
  <si>
    <t>The administrative rules allow for periodic audits to be performed.</t>
  </si>
  <si>
    <t>Saf-C 3114.04 Availibility of Records. Saf-C 3109.02. RSA 263:49 Records ke.pt by licensee</t>
  </si>
  <si>
    <t>How often compliance visits and quality assurance visits are conducted on driver education schools? What are you checking (i.e. records, observing classroom and BTW)</t>
  </si>
  <si>
    <t>3/18/2021- 03/21/21</t>
  </si>
  <si>
    <t>Sgt. Kelby- TFC Dupont</t>
  </si>
  <si>
    <t>Audits are conducted once every two years.  All records, classrom observation, equipment inspections, facilities etc. are inspected during these audits. Saf-c 3109.02 (b) and 3114.04. Dupont-RSA 263:49.</t>
  </si>
  <si>
    <t>Saf-C 3100 (state.nh.us)</t>
  </si>
  <si>
    <t>If there is a provider that shows signs of trouble (parent complaints, mass turnover, new owners), is there a process for an audit review earlier than the two year cycle?</t>
  </si>
  <si>
    <t>Dupont-Saf-C 3117.09 Availability of Records simply states inspection during business hours. If there is an infraction of the laws or rules an interview can be conducted during business hours.</t>
  </si>
  <si>
    <t xml:space="preserve">In the past three years how many entities have lost their certification for non-compliance?  </t>
  </si>
  <si>
    <t>Please provide the number of providers (private and public) that have been removed from the approved list voluntarily or by administrative action.</t>
  </si>
  <si>
    <t xml:space="preserve">I do not believe we have removed any schools in the last three years by administrative action. We have removed around 5-7 schools becuase they have decided to close and the instructor retired. </t>
  </si>
  <si>
    <t>What are the most common or primary compliance issues with driver education schools and instructors?</t>
  </si>
  <si>
    <t xml:space="preserve"> TFC R. Dupont</t>
  </si>
  <si>
    <t>The common issue with a school and instructors is incomplete paperwork during the application process. Next would be instructors using a mobile device during the Behind the Wheel Time.</t>
  </si>
  <si>
    <t>Saf-C 3104.02 and Saf-C 3107.02</t>
  </si>
  <si>
    <t>1.2.2.b</t>
  </si>
  <si>
    <t>Are remediation opportunities provided to driver education programs when sanctions are issued?</t>
  </si>
  <si>
    <t>What are the remediation steps taken for the failure to provide complete paperwork or using a mobile device while instructing behind the wheel training?</t>
  </si>
  <si>
    <t>Dupont-There is always an administrative hearing process that can occur and this may contain a remedial process such as suspension time held in abeyance. if the issue is not corrected another hearing is requested to impose the suspension time. Typically the matter is discussed with the entity and an issue can be documented in a report or in a written warning.</t>
  </si>
  <si>
    <t>How are non-compliant schools corrected?</t>
  </si>
  <si>
    <t>1.2.2.c</t>
  </si>
  <si>
    <t>Are financial and/or administrative sanctions imposed for non-compliance with the State requirements?</t>
  </si>
  <si>
    <t>holly Boisvert</t>
  </si>
  <si>
    <t>Is the prohibition of sanctions in law, rule or a program choice?</t>
  </si>
  <si>
    <t>Dupont-Typically it is a decision determined between the DMV and the supervisor of the driver education unit.</t>
  </si>
  <si>
    <t>1.2.2.d</t>
  </si>
  <si>
    <t xml:space="preserve">Do you deny or revoke approval of driver education programs that do not conform to applicable state and national standards? </t>
  </si>
  <si>
    <t>Yes.</t>
  </si>
  <si>
    <t>What actions are taken if schools are not meeting standards?</t>
  </si>
  <si>
    <t>Both new "potential" and existing driving schools can be denied. a new driving school has the right to request an administrative hearing (Saf-C 3108.03 (d)).  Existing schools that are non compliant will be suspended/ revoked and the state (Supervisor of driver education), will request a hearing for administrative action (Saf-C 3108.10)</t>
  </si>
  <si>
    <t>See resource library- Saf-C 3108.03 Approval of Approved Drivers School and Saf-C 3108.10 Supsension or Revocation</t>
  </si>
  <si>
    <t>1.2.3</t>
  </si>
  <si>
    <t>1.2.3 States shall have standardized monitoring, evaluation/auditing, and oversight procedures to ensure compliance with these and State standards</t>
  </si>
  <si>
    <t>1.2.3.a</t>
  </si>
  <si>
    <t>Is there a process for providers to undergo review, by the regulating State authority? If so, what is the process?</t>
  </si>
  <si>
    <t>Saf-C 3109.02, 3114.04 RSA 263:49.</t>
  </si>
  <si>
    <t>Are individual student records reviewed and then randomly checked against the DMV driver records?</t>
  </si>
  <si>
    <t>Dupont-Usually this is completed when it is suspected that an entity is not properly documenting their records.</t>
  </si>
  <si>
    <t>1.2.3.b</t>
  </si>
  <si>
    <t>Do you inspect premises and training records maintained in connection with courses conducted under the program, interview instructors and students; inspect vehicles and inspect classroom and/or behind-the-wheel instruction?</t>
  </si>
  <si>
    <t>Are there any interviews conducted with the students, parents, and instructors as part of the two year review?</t>
  </si>
  <si>
    <t>Dupont-No. Not unless a problem is discovered.</t>
  </si>
  <si>
    <t xml:space="preserve">Who monitors and evaluates the instructor trainers? Who pays them? How are they trained and who do they report to? </t>
  </si>
  <si>
    <t>The Driver Educaiton Unit does not oversee the Instructors who are conducting the Instructor Prep Programs at Keene State College and White Mountain Community College.  AAA does run their own instructor Prep Program but ONLY for their instructors.</t>
  </si>
  <si>
    <t xml:space="preserve">How often are instructor trainers monitored and evaluated?   </t>
  </si>
  <si>
    <t>Who has the state's delegated authority to monitor the instructor trainers?</t>
  </si>
  <si>
    <t>Dupont-The schools monitor their instructors. These records can be reviewed during an audit or business hours. Saf-C 3114.04 Records.</t>
  </si>
  <si>
    <t>How often are instructors observed per year?</t>
  </si>
  <si>
    <t>The individual Schools monitor their instructors.</t>
  </si>
  <si>
    <t>Saf-C 3110.16 Instructor Supervision.</t>
  </si>
  <si>
    <t>Are the instructor monitoring reports reviewed at the two year audit?</t>
  </si>
  <si>
    <t>Dupont-This can be part of the audit but, the focus has been on the school program and student records. Saf-C 3114.04 Records</t>
  </si>
  <si>
    <t>How often is the quality of instruction measured?</t>
  </si>
  <si>
    <t>What evaluation tool is provided for the local school to use when evaluating the quality of instruction?</t>
  </si>
  <si>
    <t>Dupont-Saf-C 3110.16 Instructor Supervision.</t>
  </si>
  <si>
    <t>1.2.3.c</t>
  </si>
  <si>
    <t>Do you verify that all providers continue to meet State requirements? If yes, how do you verify?</t>
  </si>
  <si>
    <t>Audits are conducted once every two years.  All records, classrom observation, equipment inspections, facilities etc. are inspected during these audits. Saf-c 3109.02 (b) and 3114.04</t>
  </si>
  <si>
    <t xml:space="preserve">Are all of the site visits announced ahead of time?  </t>
  </si>
  <si>
    <t>Dupont-In the past the audit was not required to be annouced. Since 2020 they have been by appointment due to the Covid 19 flu.</t>
  </si>
  <si>
    <t>1.2.4</t>
  </si>
  <si>
    <t>1.2.4 States shall ensure driver education entities have an identified person to administer day-to-day operations, including responsibility for the maintenance of student records and filing of reports with the State in accordance with State regulations</t>
  </si>
  <si>
    <t>Do you have an identified person to administer day-to-day operations, including responsibility for the maintenance of student records and filing of reports with the State in accordance with State regulations?</t>
  </si>
  <si>
    <t xml:space="preserve">Yes. Holly Boisvert is the programs assistant who administers and maintain all the day to day work. Maintaining all driving school files pertianing to their school license and their classes, instructor files, student files which includes data entry for the class they're enrolled in and when completed. Administers all new potential instructor written exams and their files. </t>
  </si>
  <si>
    <t>This question is aimed at the individual school.  Do the state rules require the local provider to name and provide that contact name to the State?</t>
  </si>
  <si>
    <t>no, there is no rule that states a school must let us know who maintains their records.</t>
  </si>
  <si>
    <t>1.2.5</t>
  </si>
  <si>
    <t>1.2.5 States shall require driver education providers to maintain program and course records, as established by the State, at a minimum, consisting of</t>
  </si>
  <si>
    <t>1.2.5.a</t>
  </si>
  <si>
    <t xml:space="preserve">Are driver education providers required to maintain program and course records, as established by the State, at a minimum, consisting of the items listed above? </t>
  </si>
  <si>
    <t>Yes. Pursuant to Saf-C 3110.07 Instructional record.  The driving schools must maintain and instructional record for each student which shall include classroom and behind the wheel instruction.   Pursant to Saf-C 3110.18 and 3110.19 they must submit an enrollee report showing who is enrolled in the program and a monthly report who has completed for each month.  P ursant to Saf-C 3114.05 Rention of Records is at minimum 5 years</t>
  </si>
  <si>
    <t>See Resource Library- Record Retention</t>
  </si>
  <si>
    <t>1.2.5.b</t>
  </si>
  <si>
    <t>What records are maintained on driver education schools, instructors and instructor trainers?</t>
  </si>
  <si>
    <t>Driving School records (paperfile and electronic database) consists of school license applicaitons, Certificate of Insurance,  copy of school license, enforcement letters, hearings (if applicable), requistions for supplies, accident reports and notifications on new vehicles and instructors.      Instructor records (paper file and electronic database) consists of instructor applicaiton, driving record, professional development, enforcement letters and hearings (if applicable).  Instructors also have a seperate folder for their doctor phyical forms or Department of Transportation(DOT) Medical Examiners Certificate.       Instructor Traniers we do not oversee, N/A.</t>
  </si>
  <si>
    <t>1.2.5.c</t>
  </si>
  <si>
    <t>1.2.5.d</t>
  </si>
  <si>
    <t>1.2.6</t>
  </si>
  <si>
    <t>1.2.6 States shall require providers to follow state and/or federal legal requirements for the transmission of personal and/or confidential information electronically or in hard copy format</t>
  </si>
  <si>
    <t>Are providers required to follow state and/or federal legal requirements for the transmission of personal and/or confidential information electronically or in hard copy format?</t>
  </si>
  <si>
    <t xml:space="preserve">yes, the driving schools submit all their documentation in hard copy format. Either hand devliered or mailed. </t>
  </si>
  <si>
    <t>1.2.7</t>
  </si>
  <si>
    <t>1.2.7 States shall require that both successful and unsuccessful completion of the course and results of learners are recorded and kept in a secure file/location as required by the state regulating authority</t>
  </si>
  <si>
    <t xml:space="preserve">Do you require that both successful and unsuccessful completion of the course and other results of learners are recorded and kept in a secure file/location as required by the state regulating authority? </t>
  </si>
  <si>
    <t xml:space="preserve">Yes, they are required to submit a monthly report showing who has or hasn't completed the program for that month </t>
  </si>
  <si>
    <t>see resource library- Record Retention  Saf-C 3110.19 Monthly Report</t>
  </si>
  <si>
    <t>How many individuals successfully complete driver education each calendar year?</t>
  </si>
  <si>
    <t>On average the completion rate, based on what the schools provide us for monthly reports, is about 15,000 students per year. this is documented monthly in a spread sheet</t>
  </si>
  <si>
    <t>How many individuals do not take driver education, fail driver education and drop out?</t>
  </si>
  <si>
    <t xml:space="preserve">We do not keep track through the spread sheet of who doesn't take driver educaiton, who fails or who drops out. </t>
  </si>
  <si>
    <t>1.2.8</t>
  </si>
  <si>
    <t>1.2.8 States shall require providers to obtain parental/guardian authorization for minors to participate in the course; in order to verify that the learner has not secured driver education without parental consent</t>
  </si>
  <si>
    <t>Are providers required to obtain parental/guardian authorization for minors to participate in the course, in order to verify that the learner has not secured driver education without parental consent?</t>
  </si>
  <si>
    <t>This might be a yes and no. I do not believe their is a law that states a student needs permission to take driver education. I think this might fall under the Policies and Procedures (Saf-C 3110.03) the driving schools communicate with the parent about their level of involvement and must sign the schools policies and procedures</t>
  </si>
  <si>
    <t>see resource library- Policies and Procedures</t>
  </si>
  <si>
    <t>Please verify the answer.  Thank you.</t>
  </si>
  <si>
    <t>I cannot find anything in law that parental permisison is required to take driver education.</t>
  </si>
  <si>
    <t>Program Evaluation and Data Collection</t>
  </si>
  <si>
    <t>1.3.1</t>
  </si>
  <si>
    <t>1.3.1 States shall require driver education providers to collect and report student identification, performance and other data to the designated State agency so that evaluations of the State’s driver education program can be completed and made available t</t>
  </si>
  <si>
    <t>Are driver education providers required to collect and report student identification, performance and other data to the designated State agency so that evaluations of the State’s driver education program can be conducted and made available to the public?</t>
  </si>
  <si>
    <t>No they do not report this. They only student identification we recieve is their name, date of birth, addresss, sex and phone number on the enrollee report for enrollment  and monthly reports for completion.</t>
  </si>
  <si>
    <t xml:space="preserve">If yes, what is reported? </t>
  </si>
  <si>
    <t>N/A</t>
  </si>
  <si>
    <t xml:space="preserve">If yes, who do you report it to? </t>
  </si>
  <si>
    <t>If yes, how do you report it?</t>
  </si>
  <si>
    <t>1.3.2</t>
  </si>
  <si>
    <t>1.3.2 States shall ensure that student information submitted to the agency or used by the agency remains confidential, as required by applicable State and Federal regulations</t>
  </si>
  <si>
    <t>Do you ensure that student information submitted to the agency or used by the agency remains confidential, as required by applicable state and federal regulations?</t>
  </si>
  <si>
    <t>How do you know the information is maintained in a confidential manner at the local provider's offices?</t>
  </si>
  <si>
    <t xml:space="preserve">I might have misunderstood this question.  I answered yes because I know that the information is kept confidential in our unit but i do not know if the driving schools keep their information confidential. </t>
  </si>
  <si>
    <t>If yes, how do you do this?</t>
  </si>
  <si>
    <t>The paperwork that is sent into our office is kept in one lcoation (my office), entered into the database and then filed away in a secured location (File cabinet).</t>
  </si>
  <si>
    <t xml:space="preserve">What security measures have you implemented? </t>
  </si>
  <si>
    <t>they are locked inside the state police troop baracks.</t>
  </si>
  <si>
    <t>1.3.3</t>
  </si>
  <si>
    <t>1.3.3 States shall develop a comprehensive evaluation program to measure progress toward the established goals and objectives of the driver education program and optimize the allocation of resources</t>
  </si>
  <si>
    <t>Have you developed and executed a comprehensive evaluation program to measure progress toward the established goals and objectives of the driver education program and optimize the allocation of resources?</t>
  </si>
  <si>
    <t>no we do not</t>
  </si>
  <si>
    <t>If yes, briefly describe the evaluation program?</t>
  </si>
  <si>
    <t xml:space="preserve">How does the State agency responsible for the State’s driver education program measure and evaluate the value and effectiveness of driver education?
</t>
  </si>
  <si>
    <t xml:space="preserve">What are the goals and objectives (end result) of the State’s driver education program?  </t>
  </si>
  <si>
    <t xml:space="preserve">How does the State agency gather information or feedback from course participants regarding their experiences in a driver education course?  </t>
  </si>
  <si>
    <t>we do not gather that information</t>
  </si>
  <si>
    <t>How do course participants evaluate the quality value and effectiveness of the driver education course?</t>
  </si>
  <si>
    <t>Dupont-This process is completed at the school level. Our office does receive comments from the citizens regarding schools but, our office does not monitor or track this data.</t>
  </si>
  <si>
    <t xml:space="preserve">How often is the program evaluated?  </t>
  </si>
  <si>
    <t>Dupont-NA</t>
  </si>
  <si>
    <t>Are the evaluation results used to improve the program? How is this done?</t>
  </si>
  <si>
    <t>Dupont-No unless a specific problem is identified via a parent/student. Then the school is contacted by our office to address the problem which typically is between a student and an instructor.</t>
  </si>
  <si>
    <t>1.3.4</t>
  </si>
  <si>
    <t>1.3.4 States shall track data and utilize the data for the improvement of their driver education program</t>
  </si>
  <si>
    <t>Do you track data and utilize the data for the improvement of your driver education program?</t>
  </si>
  <si>
    <t xml:space="preserve">Data  is collected  </t>
  </si>
  <si>
    <t>Is there any evaluation on the data collected?</t>
  </si>
  <si>
    <t xml:space="preserve">No. The data that I track is purely for statistical purpsoes such as amount of sutdents enrolled and completed. </t>
  </si>
  <si>
    <t xml:space="preserve">What data is collected by the State’s driver education program?  </t>
  </si>
  <si>
    <t xml:space="preserve">The data collected weekly/monthly/yearly is student enrollement and completion, Provisional and Standard instructors certified and tested, supplies orders such as driver manuals and completion certificates. How many Driving school licenses are issued, how many hearings, how  many enforcement and informational letters are mailed for instructors and schools.  </t>
  </si>
  <si>
    <t>How do you track the data?</t>
  </si>
  <si>
    <t>On Excel spread sheets</t>
  </si>
  <si>
    <t>How is this data used and what does it determine?</t>
  </si>
  <si>
    <t>This data helps us keep the driving schools accountable for their monthly reprots. We'll be able to track who does or doesn't turn one in monthly. yearly enrollement and completion is used for random statistics such as the State Police Captains report. the supply orders help us keep track of supply and demand for future ordering at the warehouse. Keeping track of the driving schools licensed help us track who should  or shouldn't be conducting programs</t>
  </si>
  <si>
    <t>Materials in a Storeroom is mentioned.  What supplies does the State office have for the local providers?</t>
  </si>
  <si>
    <t>our driving schools order the Certificate of Completion forms, driving manuals and the parent supervised driving guides through our office.</t>
  </si>
  <si>
    <t>1.3.5</t>
  </si>
  <si>
    <t>1.3.5 States shall require the responsible agency for driver education to maintain data elements (e.g. driver license number) on students that can be linked to driver record data</t>
  </si>
  <si>
    <t>Is the responsible agency for driver education required to maintain data elements on students that can be linked to driver record data?</t>
  </si>
  <si>
    <t>Dupont-No.</t>
  </si>
  <si>
    <t>If yes, how are these data elements linked to driver record data?</t>
  </si>
  <si>
    <t xml:space="preserve">What student and driver record information is there in the linked database?
</t>
  </si>
  <si>
    <t>What student and driver record information is there in the linked database?</t>
  </si>
  <si>
    <t>Who has access to the linked data?</t>
  </si>
  <si>
    <t>Communication Program</t>
  </si>
  <si>
    <t>1.4.1</t>
  </si>
  <si>
    <t>1.4.1 States shall develop and implement communication strategies directed at supporting policy and program elements. The State Highway Safety Office, in collaboration and cooperation with driver education and training, driver licensing, and highway safet</t>
  </si>
  <si>
    <t xml:space="preserve">Have you developed and implemented formal communication strategies directed at supporting policy and program elements? If so, does it cover all the bullets above? </t>
  </si>
  <si>
    <t>Have you developed and implemented formal communication strategies directed at supporting policy and program elements? If so, does it cover all the bullets above?</t>
  </si>
  <si>
    <t>Dupont-our office has a formal type communication in place with the Director of the DMV and with the State Legistature which incorporates the policy and program elements but not all of the above.</t>
  </si>
  <si>
    <t xml:space="preserve">Who are the stakeholders and partners involved in the State’s driver education program?  </t>
  </si>
  <si>
    <t>The NH Department of Safety Division of Motor Vehicles and the NH Driver Education Teachers Association.</t>
  </si>
  <si>
    <t>Any outreach to the Insurance Commissioner?</t>
  </si>
  <si>
    <t>Dupont-our office does not have contact with the Insurance Commissioner.</t>
  </si>
  <si>
    <t xml:space="preserve">How does the administering agency communicate and maintain working relationships with these stakeholders and partners?  </t>
  </si>
  <si>
    <t>The communication is through phone, email and periodic meetings.</t>
  </si>
  <si>
    <t>How do these stakeholders and partners support the State’s driver education program?</t>
  </si>
  <si>
    <t>Through phone and email conversations, through periodic meetings and testifying in the Legislature regarding laws and rules pertaining to driver education.</t>
  </si>
  <si>
    <t xml:space="preserve">Is there a three or five year comprehensive or strategic plan to guide the State’s driver education program?  </t>
  </si>
  <si>
    <t>No</t>
  </si>
  <si>
    <t>Who has access to this plan?</t>
  </si>
  <si>
    <t>Who manages this plan?</t>
  </si>
  <si>
    <t>1.4.1.a</t>
  </si>
  <si>
    <t>1.4.1.b</t>
  </si>
  <si>
    <t>1.4.1.c</t>
  </si>
  <si>
    <t>1.4.1.d</t>
  </si>
  <si>
    <t>1.4.1.e</t>
  </si>
  <si>
    <t>/</t>
  </si>
  <si>
    <t>STANDARD</t>
  </si>
  <si>
    <t>Management, Leadership, and Administration</t>
  </si>
  <si>
    <t>STATUS</t>
  </si>
  <si>
    <t>STRATEGY</t>
  </si>
  <si>
    <t>1. Not Started</t>
  </si>
  <si>
    <t>2. Early Progress</t>
  </si>
  <si>
    <t>3. Underway</t>
  </si>
  <si>
    <t>4. Substantial Progress</t>
  </si>
  <si>
    <t>5. Completed</t>
  </si>
  <si>
    <t>q</t>
  </si>
  <si>
    <t>ok</t>
  </si>
  <si>
    <t>IF($A8=E7,1,"")</t>
  </si>
  <si>
    <t>PROGRESS</t>
  </si>
  <si>
    <t>Planned initiatives in support of the Standard:</t>
  </si>
  <si>
    <t>Assessor Identified Priority</t>
  </si>
  <si>
    <t>State Identified Priority</t>
  </si>
  <si>
    <t>Identified Standard Strengths:</t>
  </si>
  <si>
    <t>One state agency (Motor Vehicles) is responsible for the program with three positions from the State Police that staff the unit.</t>
  </si>
  <si>
    <t>Headquarters staff are funded through DMV fees.</t>
  </si>
  <si>
    <t>Administrative Rules guide the program.</t>
  </si>
  <si>
    <t>Identified Standard Opportunities:</t>
  </si>
  <si>
    <t>Headquarters staff have not participated in the instructor development courses or learning theories.</t>
  </si>
  <si>
    <t>Application, Oversight, &amp; Recordkeeping</t>
  </si>
  <si>
    <t>0k</t>
  </si>
  <si>
    <t>IF(SUM(E9:I9)=1,1,0)</t>
  </si>
  <si>
    <t>$E$8,$E$10, $E$12,$E$14,$E$16</t>
  </si>
  <si>
    <t>Select the cell to the left to access full dropdown list</t>
  </si>
  <si>
    <t>Public and private providers follow the same guidelines and standards.</t>
  </si>
  <si>
    <t>An audit plan, structure, and cadence exists covering all providers.</t>
  </si>
  <si>
    <t>Course and participant information is submitted through hardcopy to protect confidentiality.</t>
  </si>
  <si>
    <t>The on-site evaluation does not appear to review the program progress, impact and instructor performance.</t>
  </si>
  <si>
    <t>There is a self-evaluation tool but the form was discontinued a decade ago (but is still on the website).</t>
  </si>
  <si>
    <t>A single point of contact for each provider is not a requirement.</t>
  </si>
  <si>
    <t>Requirements for the provider's handling of confidential student information doesn't appear to exist.</t>
  </si>
  <si>
    <t>It is unclear if parental consent/approval is needed in order for a teen to participate in driver education.</t>
  </si>
  <si>
    <t>Cultural competency is not part of the program, curriculum or instructor development requirements.</t>
  </si>
  <si>
    <t>Course and participant information is submitted through hardcopy.</t>
  </si>
  <si>
    <t>Course reports are submitted to headquarters but evaluation of the information is not done.</t>
  </si>
  <si>
    <t>Public access to the overall program information and performance is not available.</t>
  </si>
  <si>
    <t>No comprehensive program evaluation exists for short-term and long-term expectations of the state's program.</t>
  </si>
  <si>
    <t>There doesn't appear to be any state level program objectives, goals, or performance expectations.</t>
  </si>
  <si>
    <t>Student data is collected centrally but is not connected to the driver record.</t>
  </si>
  <si>
    <t>There are program partners and engaged providers willing to assist and use materials provided.</t>
  </si>
  <si>
    <t>Program changes, law implementation announcements, and general guidance is sent via email and provided in regional workshops.</t>
  </si>
  <si>
    <t>Communication about the administrative process for driver education and young adult licensing is not available.</t>
  </si>
  <si>
    <t>Communication about the positive impact of driver education on young adult drivers (and family) is not available.</t>
  </si>
  <si>
    <t>SECTION SUMMARY</t>
  </si>
  <si>
    <t>SUMMARY PROGRESS</t>
  </si>
  <si>
    <t>Progress</t>
  </si>
  <si>
    <t>Not Started</t>
  </si>
  <si>
    <t>Early Progress</t>
  </si>
  <si>
    <t>Underway</t>
  </si>
  <si>
    <t>Substantial Progress</t>
  </si>
  <si>
    <t>Completed</t>
  </si>
  <si>
    <t>Section</t>
  </si>
  <si>
    <t>QUESTION</t>
  </si>
  <si>
    <t>No evidence or data in this section.  Are you sure that there are no content standards for driver education?</t>
  </si>
  <si>
    <t>Dupont-The State of New Hampshire utilizes a Risk Prevention Curriculum. See Resource Library.</t>
  </si>
  <si>
    <t>Has anyone reviewed the currently approved driver education curriculum and compared it to the ADTSEA or DSAA curriculum standards?</t>
  </si>
  <si>
    <t>Dupont- This program is designed to meet the minimum standard of driver behavior risk prevention as set forth ny the NIDB and ADTSEA. See Resource Library.</t>
  </si>
  <si>
    <t>I would like to talk to public and private school teachers to discuss what curriculum they use and what is being taught in their driver education classes.</t>
  </si>
  <si>
    <t>Dupont-The State of New Hampshire Division of Motor Vehicle Website lists the school's information. https://www.nh.gov/safetey/divisions/dmv/driver-licensing/education-training/driving-schools.htm</t>
  </si>
  <si>
    <t>Please respond to this entire section, based on Saf-C 3109 - 3111.  Please consider checking with driver education teachers and commercial school to help with this section.  
Is the state responsible for overseeing the curriculum, instruction and testing in driving schools?</t>
  </si>
  <si>
    <t>Dupont-Saf-C 3112.01 Curriculum, text and testing content.</t>
  </si>
  <si>
    <t>Dupont- The curriculum is updated periodically by the provider and is approved through our office.</t>
  </si>
  <si>
    <t>Dupont-No</t>
  </si>
  <si>
    <t>Dupont- New Hampshire has the authority to have an online classroom curriculum but at this time only the traditional (Live Instructor) is authorized.</t>
  </si>
  <si>
    <t>Dupont-Saf-C 3110.10 Driving on a simulator.</t>
  </si>
  <si>
    <t>Based on Saf-C 3110.12, there should be artifacts available to share.</t>
  </si>
  <si>
    <t>Dupont-Saf-C 3110.11 Lesson Plan speaks to the lesson plan requirements.</t>
  </si>
  <si>
    <t>Does the state approve media used in driver education classes?</t>
  </si>
  <si>
    <t>Dupont-Saf-C 3109.02 Facilities and Equipment require audio visual equipment, etc.</t>
  </si>
  <si>
    <t>Dupont-All stuidents are required to complete each section of the program to the satisfaction of the driving school. To complete the program they are required to pass a final written exam, observe and critique another driver and complete the road portion. then they are required to take a written test when applying for their youth operator's license and complete 40 additional hours of driving with a parent with 10 hours occurring at night.</t>
  </si>
  <si>
    <t>Dupont- All instructors are required to treat students with respect and dignity Saf-c 3107.02 Duties of Instructor. Students with unique situations I.e. physical and in some cases language situations are accomidated by the schools.</t>
  </si>
  <si>
    <t>30 hours classroom, 10 hours behind the wheel and 6 hours of observation</t>
  </si>
  <si>
    <t>See resource library- RSA 263:19 Driver Edcuation</t>
  </si>
  <si>
    <t>Please respond.</t>
  </si>
  <si>
    <t>Dupont-Saf-C 3110.04 (j) Class Instruction The classroom and BTW shall be conducted in an Integrated format.</t>
  </si>
  <si>
    <t>no student can miss any classroom time except for good cause determined by the school, which can not exceed 4 hours. see Saf-C 3110.04 (e)</t>
  </si>
  <si>
    <t>see resource library Saf-C 3110.04 (e)-Classroom Instruction</t>
  </si>
  <si>
    <t>Dupont-See the Resource library for the New Hampshire Risk Prevention Curriculum.</t>
  </si>
  <si>
    <t>Classroom Instruction with 1-17 students can not be taught in less than 5 weeks. 18-30 students can not be taught in less then 6 weeks. See-Saf-C 3110.04 (k)</t>
  </si>
  <si>
    <t>see resource library Saf-C 3110.04 (k)-Classroom Instruction</t>
  </si>
  <si>
    <t>Classroom Instruction shall not be more than 2 hours per day and shall not be more than 6 hours per week. See Saf-C 3110.04 (c)</t>
  </si>
  <si>
    <t>see resource library Saf-C 3110.04 (c)-Classroom Instruction</t>
  </si>
  <si>
    <t xml:space="preserve">  </t>
  </si>
  <si>
    <t>Dupont-Saf-c 3110.12 Behind the Wheel Instruction.</t>
  </si>
  <si>
    <t xml:space="preserve">behind the wheel shal not exceed 1 hour per student per day up to the 6th hour of instruction. The 7-10th hour shall not exceed 2 hours per day and shall not exceed 3 hours in any one week more than one time. see Saf-C 3110.05 and Saf-C 3110.06 </t>
  </si>
  <si>
    <t>see resource library Saf-C 3110.05 and 3110.06- Behing the wheel Instruction.</t>
  </si>
  <si>
    <t>Dupont-Saf-C 3110.12 Behind the Wheel Instruction. Saf-C 3110.10 Time on Driving Simulator.</t>
  </si>
  <si>
    <t>yes. see Saf-C 3112.01</t>
  </si>
  <si>
    <t>see resource library: Saf-C 3112.01 Uniform Text</t>
  </si>
  <si>
    <t>Responsible Driver, How to Drive and Drive Right</t>
  </si>
  <si>
    <t>Is there a process for driving schools to request to utilize new textbooks/materials?</t>
  </si>
  <si>
    <t>Based on Saf-C 3112.01 (c)-(e), it mentions any person may request approval of texts by writing to the division and suppling 2 copies of the text, the division will review it and approve it if it meets section (e) (1)-(2).</t>
  </si>
  <si>
    <t>2.1.6</t>
  </si>
  <si>
    <t xml:space="preserve">yes a final writtten exam is required. See Saf-C 3112.02(b).  </t>
  </si>
  <si>
    <t>see resource library: Saf-C 3112.02 (b)- Testing Content</t>
  </si>
  <si>
    <t>Does the state approve or assist with final knowledge and skills assessments?</t>
  </si>
  <si>
    <t>No.</t>
  </si>
  <si>
    <t>This is created by the driving schools.</t>
  </si>
  <si>
    <t>Is the state responsible for exam oversight or approval?</t>
  </si>
  <si>
    <t>no.</t>
  </si>
  <si>
    <t>no specific way, just recorded by the school. See Saf-C 3110.07</t>
  </si>
  <si>
    <t>see resource library: Saf-C 3110.07 Instructional Record</t>
  </si>
  <si>
    <t>This is created by the driving schools and done periodically. See Saf-C 3112.02</t>
  </si>
  <si>
    <t>Please help determine consistency in testing.  By commerical school or state based assessments.</t>
  </si>
  <si>
    <t>Dupont-The final exam questions are determined by the driving school so the questions are not going to be the same. the questions will be based on Saf-C 3112.02 Testing Content.</t>
  </si>
  <si>
    <t>no. see Saf-C 3112.02 (b)</t>
  </si>
  <si>
    <t>This iis up to the driving schools. See Ssaf-C 3110.03</t>
  </si>
  <si>
    <t>see resource library: Saf-C 3110.03 (1)- Policies and procedures</t>
  </si>
  <si>
    <t>Do parents/guardians and students have a means to provide feedback on their driver education program?  Please check with providers for a response.</t>
  </si>
  <si>
    <t xml:space="preserve">We would be open to performing post course evaluations, currently the DMV doesn't have the resources to monitor this data. Some schools provide an opportunity, post course but it is not mandatory. </t>
  </si>
  <si>
    <t>Please respond to the questions in this section.  If needed, contact DE providers to assist.</t>
  </si>
  <si>
    <t>We do not have a process in place to monitor this.</t>
  </si>
  <si>
    <t>All regualtions are looked at during the audit process.</t>
  </si>
  <si>
    <t>The audit process includes oversight of the curriculum and adherance to the prescribed standard.</t>
  </si>
  <si>
    <t xml:space="preserve">Our office does not monitor this. </t>
  </si>
  <si>
    <t>the driving schools are required to follow the guidelines in Saf-C 3110.07 Instructional record. See resource library</t>
  </si>
  <si>
    <t>Records are kept at the driving schools</t>
  </si>
  <si>
    <t>the records are reviewed as part of the audit process</t>
  </si>
  <si>
    <t xml:space="preserve">there is no ratio for student to teacher ratio, </t>
  </si>
  <si>
    <t>Classroom space is based on facility standards. See Saf-C 3109.02</t>
  </si>
  <si>
    <t>see resource library Saf-C 3109.02 Facilities and Equipment</t>
  </si>
  <si>
    <t>yes the instructor can only instruct one classroom at a time</t>
  </si>
  <si>
    <t>An instructor must be present in the classroom at all times, therefore not allowing an instructor to tecch mulitple classes at a time. See Saf-C 3110.04 (h)</t>
  </si>
  <si>
    <t>see resource library Saf-C 3110.04 (h) Classroom Instruction</t>
  </si>
  <si>
    <t>yes</t>
  </si>
  <si>
    <t>Vehicle Inspection Requirements, Dual Control Pedals, Mirrors, Markers and Miscellaneous Equipment</t>
  </si>
  <si>
    <t>see resource library Saf-C 31111 Equipment-Driver Education Vehicles</t>
  </si>
  <si>
    <t xml:space="preserve">yes, vehicles must meet our inspection requirements pursant tot RSA 266:1.  </t>
  </si>
  <si>
    <t xml:space="preserve">see resource library Saf-C 31111 Equipment-Driver Education Vehicles.  see RSA 266:1 </t>
  </si>
  <si>
    <t xml:space="preserve">Yes. </t>
  </si>
  <si>
    <t>see resource library Saf-C 3110.12 (a) &amp; (b) Behind the Wheel Instruction Requirements</t>
  </si>
  <si>
    <t xml:space="preserve">see resource library Saf-C 3111 Equipment-Driver Education Vehicles.  see RSA 266:1 </t>
  </si>
  <si>
    <t>Are the driving schools required to keep maintenance records?  Any time limit?</t>
  </si>
  <si>
    <t xml:space="preserve">No </t>
  </si>
  <si>
    <t>Check with providers to see if any provide additional equipment.</t>
  </si>
  <si>
    <t xml:space="preserve">see resource library Saf-C 3111. Equipment-Driver Education Vehicles.  see RSA 266:1 </t>
  </si>
  <si>
    <t xml:space="preserve">yes, </t>
  </si>
  <si>
    <t>see resource library Saf-C 3110.10 Time on Driving Simulator</t>
  </si>
  <si>
    <t>no more than 12 hours</t>
  </si>
  <si>
    <t xml:space="preserve"> 4 hours simulated equals 1 hours of actual driving time with a maximum of 12 hours simulated (3 hours actual time). See Saf-C 3110.10 (a) &amp; (b)</t>
  </si>
  <si>
    <t>Does the state oversee the simulation process or are there rules to regulate it?</t>
  </si>
  <si>
    <t>simulator time is only conducted for behind the wheel purposes and does not count towards the classroom instruction. See Saf-C 3110.10 (c)</t>
  </si>
  <si>
    <t xml:space="preserve">see resource library Saf-C 3110.10 (c) Time on Driving Simulator. </t>
  </si>
  <si>
    <t>Can you provide artifacts from those providers who use simulation?</t>
  </si>
  <si>
    <t>No driving schools in NH utilize a Driving Simulator</t>
  </si>
  <si>
    <t xml:space="preserve">yes pursant to Saf-C 3109.01 </t>
  </si>
  <si>
    <t>See resource library Saf-C 3109.01 Multiple Vehicle Driving Range</t>
  </si>
  <si>
    <t>no pursant to Saf-C 3109.01 (c)</t>
  </si>
  <si>
    <t>Does the state oversee the driving range process or are there rules to regulate it?</t>
  </si>
  <si>
    <t>No driving schools in NH utilize a Multiple Vehicle Driving Range</t>
  </si>
  <si>
    <t>Please respond if n/a is "not available" or "not allowed"</t>
  </si>
  <si>
    <t>not allowed, as we do not offer any online or computer based learning.</t>
  </si>
  <si>
    <t>RSA 263:19 states we may accept no more than 15 hours of the classroom instruction may be satisfied through the completion of an online driver education course but we do not have an online program.</t>
  </si>
  <si>
    <t>See resource Library, RSA 263:19 Driver Education</t>
  </si>
  <si>
    <t xml:space="preserve">complete - I understand that NH does not have an online program.  How did you manage providing classroom instruction during the pandemic? </t>
  </si>
  <si>
    <t>pursant to the Governor's executive order #18, the driving schools were allowed to teach through a remote classroom platform, such as ZOOM or Microsoft Teams. see Safer at Home Universal Guidelines- Driver Education in the resource library.</t>
  </si>
  <si>
    <t>same as above</t>
  </si>
  <si>
    <t>since there is no online program in NH, this section is complete</t>
  </si>
  <si>
    <t>Overall Progress</t>
  </si>
  <si>
    <t>Return to S3 Summary</t>
  </si>
  <si>
    <t>Instructor Qualifications</t>
  </si>
  <si>
    <t>3.1 Prerequisites</t>
  </si>
  <si>
    <t>3.1.1</t>
  </si>
  <si>
    <t>3.1.1 States shall require the following prerequisites for instructor candidates receiving training. As recognized or determined by the State, each instructor candidate shall:</t>
  </si>
  <si>
    <t xml:space="preserve">What are the requirements for becoming an instructor?  </t>
  </si>
  <si>
    <t>Driving experience, physical examination, written and on road examininatios, Competencies completed through Keene State College, White Mountain Community College or AAA's instructor Preperation Program</t>
  </si>
  <si>
    <t>See resource library Saf-C 3103 Instructor Qualifications</t>
  </si>
  <si>
    <t xml:space="preserve">Need to clarify how AAA provides college credit.  It would be helpful to clarify difference, if at all, between public school program and driving school program.  </t>
  </si>
  <si>
    <t>AAA's Instructor Prep Program was approved a few years ago by Director Bielecki, in regards to only teaching their instructors.  Based on the response from AAA Driveing School Supervisor, Brian Hill, follows the ANSTSE Instructor Training program.   See Saf-C 3105.01 (c) for "equivalent competency through a doucumented assessment of compareable professional learning"</t>
  </si>
  <si>
    <t>Appropriate</t>
  </si>
  <si>
    <t>3.1.1.a</t>
  </si>
  <si>
    <t xml:space="preserve">
How many years do you require your instructor candidates to possess a valid driver’s license?
</t>
  </si>
  <si>
    <t>a minimum of 5 consecutive years pursant to Saf-C 3103.02 (b)</t>
  </si>
  <si>
    <t>Five years and since one gets a driver's license in NH at generally 16 years of age, age 21 (5 years after age 16) is satisfactory.</t>
  </si>
  <si>
    <t>3.1.1.b</t>
  </si>
  <si>
    <t>What are your state’s requirements for an instructor candidates driving record?</t>
  </si>
  <si>
    <t>there is a list of disqualifications pursant to Saf-C 3106</t>
  </si>
  <si>
    <t>See resource library Saf-C 3106.01 Disqualification of Applicant</t>
  </si>
  <si>
    <t>The details are shown in the regulations</t>
  </si>
  <si>
    <t>3.1.1.c</t>
  </si>
  <si>
    <t xml:space="preserve">Are instructor candidates required to pass federal and state criminal background checks? </t>
  </si>
  <si>
    <t>yes pursant to RSA 263:44-b and Saf-C 3105.01 (a)(5) &amp; (6)</t>
  </si>
  <si>
    <t>See resource libraryRSA 263:44-b and Saf-C 3105.01 (a)(5)&amp; (6) Approval Process</t>
  </si>
  <si>
    <t>Details are reflected in the regulations.</t>
  </si>
  <si>
    <t>3.1.1.d</t>
  </si>
  <si>
    <t xml:space="preserve">What health or physical requirements do you require your instructor candidates to meet? </t>
  </si>
  <si>
    <t>5 year medical history, visual acuity, hearing, reflexes and any medical history the mdical examiner determines is important to the instructor's performance as and instructor. See Saf-C 3103.03</t>
  </si>
  <si>
    <t>A complete physical examination is required.</t>
  </si>
  <si>
    <t>3.1.1.e</t>
  </si>
  <si>
    <t>What minimum academic education do you require your instructor candidates to achieve?</t>
  </si>
  <si>
    <t>Minimum of 8 credits of approved college level courses designed to meet the specific minimum instructor competencies, such as the Instructor Prep Program. See Saf-C 3105.01 (b).</t>
  </si>
  <si>
    <t>See resource library Saf-C 3105.01 Approval Process</t>
  </si>
  <si>
    <t>Need to clarify the different requirements for the Provisional Certificate and Standard Certificate.  Are there additional academic course requirements for the Standard Certificate?</t>
  </si>
  <si>
    <t xml:space="preserve">Provisional Instructors must complete a minimum of 8 credits of approved college level courses designed to the the instructor competencies in Saf-C 3103.05 (e)-(f). This  the first 3 instructor prep program courses (Introduction to Traffic Safety, Classroom Methods for DE Instruction and In-Vehicle Instructional methods).         The Standard Instructor must complete an addtional 8 credits of approved college level courses designed to the instructor competencies in Saf-C 3103.05 (e)-(f). This is then the next courses offere; Alcohol, Drugs and Driving, Adolescent Growth and Development, Zone Control, Learning Styles (Teaching Styles) and Specical Education in the Schools.  Along with having completed 60 hours of classroom supervised instruction and 240 hours of supervised behind the wheel instruction.  </t>
  </si>
  <si>
    <t>Even though we have seen the first three course syllabi from Keene State College, it is important to see the course syllabi for the other five courses (to meet the Standard certification requirements) from Keene State College.  I know that the State has been waiting for the course syllabi (Introduction to Traffic Safety, Classroom Methods for DE Instruction and In-Vehicle Instructional methods) from White Mountain Community Collee, it is also important to receive the course syllabi for the other five courses (Alcohol, Drugs and Driving, Adolescent Growth and Development, Zone Control, Learning Styles (Teaching Styles) and Specical Education in the Schools.)   Finally is academic credit courses provided by the AAA for their instructor preparation courses (the first three driver education instructor courses) and do they also offer the other five courses (for the Standard Certification) for academic credit?</t>
  </si>
  <si>
    <t>3.1.1.f</t>
  </si>
  <si>
    <t>What is the minimum age requirement to become an instructor?</t>
  </si>
  <si>
    <t>there is not age requirement defined int he rules pursuant to Saf-C 3103.02, they must have a minimum of 5 consecutive yeras, so one could interpret, that the age requirement might be 21</t>
  </si>
  <si>
    <t>Five years of driving experience (with getting a license at least age 16) the minimum age to become a driver education instructor is 21 years old.</t>
  </si>
  <si>
    <t>3.1.2</t>
  </si>
  <si>
    <t>3.1.2 States shall require instructor candidates to pass entry-level assessments to demonstrate their knowledge, skills, and attitudes for the safe operation of a motor vehicle to gain entry into the driver education instructor preparation program.</t>
  </si>
  <si>
    <t xml:space="preserve">How are instructors trained and certified?  </t>
  </si>
  <si>
    <t>Keene State College, White Mountain Community College or AAA's instructor Preperation Program</t>
  </si>
  <si>
    <t xml:space="preserve">Provide a Web link to the driver education teacher preparation program at Keene State College, White Mountain Community College, and AAA's instructor Preparatoin program.  </t>
  </si>
  <si>
    <t>web links to the Keene State College and WhiteMountain Community College are in the resource library.  AAA uses the ANSTSE program.</t>
  </si>
  <si>
    <t>3.1.2.a</t>
  </si>
  <si>
    <t>Are instructor candidates required to pass a basic driver knowledge test including state specific traffic laws?</t>
  </si>
  <si>
    <t>yes. 100 question multiple choice written exam with a grade of 80% or better. Saf-C 3103.04(a)&amp; (b)</t>
  </si>
  <si>
    <t>see resource library Saf-C 3103 Instructor Qualifications</t>
  </si>
  <si>
    <t xml:space="preserve"> Provide a confiential Web link to the 100 question M/C test for me to review.  Saf-C 3103.04 (a) indicates that the passing score is 90%.</t>
  </si>
  <si>
    <t xml:space="preserve">There is no web link, as this is a word document that is printed out for the multiple choice test.  Saf-C 3103.04 (a) was revised and adopted on 2/22/2021 to change 90% to 80%. See resource library for new adopted rule. </t>
  </si>
  <si>
    <t>3.1.2.b</t>
  </si>
  <si>
    <t xml:space="preserve">Are instructor candidates required to pass a basic driving skills assessment? </t>
  </si>
  <si>
    <t>yes with a grade of 80% or better. Saf-C 3103.04(f)</t>
  </si>
  <si>
    <t>Saf-C 3103.04 (f) does not indicate a passing rate for the comprehensive driving examination.</t>
  </si>
  <si>
    <t>correct our driver educaiton rules do not indicate a passing grade but the examiners who test the instructors base their grading off of the driver licensing Road Skills Examination administrative rule, that states a failure is 21 points of more or an immediate failure based on certain events. See Saf-C 1006.02 (a) &amp; (b) Road Skills Examination Failure</t>
  </si>
  <si>
    <t>3.1.3</t>
  </si>
  <si>
    <t>Are programs to pre-screen an individual to determine if they are an acceptable candidate to enter the instructor preparation program required?</t>
  </si>
  <si>
    <t xml:space="preserve">Who trains the instructors?  </t>
  </si>
  <si>
    <t>Need more information on the AAA instructor preparation program.</t>
  </si>
  <si>
    <t>AAA's Instructor Prep Program was approved a few years ago by Director Bielecki, in regards to only teaching their instructors. Based on the response from AAA Driveing School Supervisor, Brian Hill, follows the ANSTSE Instructor Training Program. See Saf-C 3105.01 (c) for "equivalent competency through a doucumented assessment of compareable professional learning"</t>
  </si>
  <si>
    <t>Training</t>
  </si>
  <si>
    <t>3.2.1</t>
  </si>
  <si>
    <t xml:space="preserve">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achieving/masterig the following competencies. </t>
  </si>
  <si>
    <t xml:space="preserve">Is the instructor candidate required to demonstrate their  comprehension of the foundations of novice driver education?  </t>
  </si>
  <si>
    <t>yes through the written and on road examination pursant to Saf-C 3103.04</t>
  </si>
  <si>
    <t xml:space="preserve">It seems like Saf-C 3103.05  Instructor Competencies is the better reference to this question.  </t>
  </si>
  <si>
    <t>3.2.1.a</t>
  </si>
  <si>
    <t>Is there a standardized driver education instructor-training curriculum?</t>
  </si>
  <si>
    <t>At least with Keen State College and White Mountain Community College, the basic driver education teacher preparation courses/curriculum include Introduction to Traffic Safety, Driver Education Classroom Methods, and In-Vehicle Driver Education Methods to be completed during the two years of the provisional certificate.</t>
  </si>
  <si>
    <t xml:space="preserve">Saf-C 3103.05 Instructor Competencies </t>
  </si>
  <si>
    <t>3.2.1.b</t>
  </si>
  <si>
    <t>Is the instructor candidate required to demonstrate knowledge of the driver education curriculum content?</t>
  </si>
  <si>
    <t>It seems like Saf-C 3103.05  Instructor Competencies is the better reference to this question.   Question relates to driver education curriculum content.</t>
  </si>
  <si>
    <t>3.2.1.c</t>
  </si>
  <si>
    <t>Is the instructor candidate required to recognize and explain the general nature of the foundations of novice driver education within the highway transportation system and the consequences of system failures?</t>
  </si>
  <si>
    <t>yes through the written and on road examination pursant to Saf-C 3103.04. the completion of the Instructor Prep Program/ Competencies Saf-C 3103.05</t>
  </si>
  <si>
    <t>Even though Saf-C 3103.05 indicates that this needs to be covered, it would be helpful to see documents on what is covered via course syllabi at KSC, WMCC, and AAA.</t>
  </si>
  <si>
    <t>Course syllabi for Keene State College is located in the resource library folder.  AAA uses the ANSTSE Driver Education Instructor Curriculum, see  web link in resourse library tab.  White Mountain Community College syllabi has not provided us with thier syllabi yet, they were working on it.</t>
  </si>
  <si>
    <t>3.2.1.d</t>
  </si>
  <si>
    <t>Is the instructor candidate required to explain and apply the principles of perception to risk management when operating a motor vehicle?</t>
  </si>
  <si>
    <t>Even though Saf-C 3103.05 indicates that this needs to be covered, it would be helpful to see documents on what is covered via course syllabi at KSC, WMCC, and AAA/</t>
  </si>
  <si>
    <t>3.2.1.e</t>
  </si>
  <si>
    <t>Is the instructor candidate required to explain and apply the techniques for managing risk when operating a motor vehicle over pre-selected on and off-street activities?</t>
  </si>
  <si>
    <t>3.2.1.f</t>
  </si>
  <si>
    <t xml:space="preserve">Is the instructor candidate required to recognize and identify physical, social, and psychological influences that can affect motor vehicle operator performance? </t>
  </si>
  <si>
    <t>3.2.1.g</t>
  </si>
  <si>
    <t xml:space="preserve">Is the instructor candidate required to Identify current and emerging vehicle technologies? </t>
  </si>
  <si>
    <t>3.2.1.h</t>
  </si>
  <si>
    <t>Is the instructor candidate required to demonstrate concepts and generalizations that enable one to make objective decisions?</t>
  </si>
  <si>
    <t>3.2.1.i</t>
  </si>
  <si>
    <t>Is the instructor candidate required to identify and support additional skills practice with parents/guardians/mentors?</t>
  </si>
  <si>
    <t>3.2.1.j</t>
  </si>
  <si>
    <t>Is the instructor candidate required to identify laws, rules, and regulations that govern the smooth movement of traffic?</t>
  </si>
  <si>
    <t>3.2.1.k</t>
  </si>
  <si>
    <t>Is the instructor candidate required to identify and support rules and regulations governing a State’s GDL program and licensing tests?</t>
  </si>
  <si>
    <t xml:space="preserve">It seems like NH does not have a GDL law.  Please clarify if so.  </t>
  </si>
  <si>
    <t xml:space="preserve">no we do not have a GDL law. I was indicating they need to know th rules and laws to our licensing laws overall.  </t>
  </si>
  <si>
    <t>3.2.1.l</t>
  </si>
  <si>
    <t>Is the instructor candidate required to demonstrate comprehension of administrative rules?</t>
  </si>
  <si>
    <t>3.2.2</t>
  </si>
  <si>
    <t xml:space="preserve">3.2.2 States shall require instructor candidates to successfully complete a course in teaching and learning theories (e.g., The Teaching Task). See Attachment D for the Model Training Materials as an example of the teaching task. The instructor candidate </t>
  </si>
  <si>
    <t>3.2.2.a</t>
  </si>
  <si>
    <t xml:space="preserve">Does your teaching and learning theory course describe the history of driver education? </t>
  </si>
  <si>
    <t>Even though it seems the KSC and WMCC (can not find information on what AAA does) provides courses that would fulfill a response to this question, having course syllabi and/or discussion with the instructor trainers would help.</t>
  </si>
  <si>
    <t>3.2.2.b</t>
  </si>
  <si>
    <t>Does your teaching and learning theory course describe and demonstrate the fundamental concepts of learning?</t>
  </si>
  <si>
    <t>3.2.2.c</t>
  </si>
  <si>
    <t>Does your teaching and learning theory course describe and demonstrate the fundamental concepts of teaching?</t>
  </si>
  <si>
    <t>3.2.2.d</t>
  </si>
  <si>
    <t>Does your teaching and learning theory course demonstrate how to use lesson plans and curricula?</t>
  </si>
  <si>
    <t>3.2.2.e</t>
  </si>
  <si>
    <t>Does your teaching and learning theory course demonstrate how to use effective questioning techniques?</t>
  </si>
  <si>
    <t>3.2.2.f</t>
  </si>
  <si>
    <t>Does your teaching and learning theory course describe and demonstrate professional responsibilities and accountability of the driver education instructor?</t>
  </si>
  <si>
    <t>3.2.2.g</t>
  </si>
  <si>
    <t>Does your teaching and learning theory course describe and abide by sexual harassment policies?</t>
  </si>
  <si>
    <t>3.2.2.h</t>
  </si>
  <si>
    <t xml:space="preserve">
Does your teaching and learning theory course describe the importance of liability protection?
</t>
  </si>
  <si>
    <t>3.2.2.i</t>
  </si>
  <si>
    <t>Does your teaching and learning theory course describe and demonstrate the process for preparing to teach?</t>
  </si>
  <si>
    <t>3.2.2.j</t>
  </si>
  <si>
    <t>Does your teaching and learning theory course describe and demonstrate techniques for classroom management?</t>
  </si>
  <si>
    <t>3.2.2.k</t>
  </si>
  <si>
    <t>Does your teaching and learning theory course describe and demonstrate techniques for student assessment and evaluation?</t>
  </si>
  <si>
    <t>3.2.2.l</t>
  </si>
  <si>
    <t>Does your teaching and learning theory course describe the process for coordination between classroom and behind-the-wheel instruction?</t>
  </si>
  <si>
    <t>3.2.2.m</t>
  </si>
  <si>
    <t>Does your teaching and learning theory course describe how to and the need for additional training to conduct online and virtual classroom driver education?</t>
  </si>
  <si>
    <t>3.2.2.n</t>
  </si>
  <si>
    <t>Does your teaching and learning theory course describe how to and the need for additional training to address special needs driver education students?</t>
  </si>
  <si>
    <t>3.2.2.o</t>
  </si>
  <si>
    <t>Does your teaching and learning theory course describe and demonstrate how to use lesson plans for in-vehicle instruction?</t>
  </si>
  <si>
    <t>3.2.2.p</t>
  </si>
  <si>
    <t>Does your teaching and learning theory course describe and demonstrate how to manage the mobile classroom?</t>
  </si>
  <si>
    <t>3.2.2.q</t>
  </si>
  <si>
    <t>Does your teaching and learning theory course describe and demonstrate in-vehicle teaching techniques including coaching and correction?</t>
  </si>
  <si>
    <t>3.2.2.r</t>
  </si>
  <si>
    <t>Does your teaching and learning theory course describe and demonstrate how to evaluate and provide feedback to the student driver and observers?</t>
  </si>
  <si>
    <t>3.2.2.s</t>
  </si>
  <si>
    <t>Does your teaching and learning theory course describe and demonstrate techniques for teaching?</t>
  </si>
  <si>
    <t>3.2.2.t</t>
  </si>
  <si>
    <t>Does your teaching and learning theory course describe and demonstrate how to manage and take control of the vehicle during in vehicle instruction?</t>
  </si>
  <si>
    <t>3.2.2.u</t>
  </si>
  <si>
    <t>Does your teaching and learning theory course describe what to do in an emergency or collision?</t>
  </si>
  <si>
    <t>3.2.2.v</t>
  </si>
  <si>
    <t>Does your teaching and learning theory course describe the role and use of on-board technologies for in-vehicle instruction?</t>
  </si>
  <si>
    <t>3.2.2.w</t>
  </si>
  <si>
    <t>Does your teaching and learning theory course describe how to and the need for additional training to conduct simulation and driving range instruction?</t>
  </si>
  <si>
    <t>3.2.2.x</t>
  </si>
  <si>
    <t>Does your teaching and learning theory course demonstrate the skills necessary to develop partnerships and communicate with parents/mentors/guardians and state officials?</t>
  </si>
  <si>
    <t>3.2.2.y</t>
  </si>
  <si>
    <t>Does your teaching and learning theory course identify how to locate and describe jurisdictional laws, rules, policies and procedures related to vehicle operation and driver education?</t>
  </si>
  <si>
    <t>3.2.3</t>
  </si>
  <si>
    <t>3.2.3 States shall require instructor candidates to successfully deliver a series of practice teaching assignments during the instructor training course, including both classroom and BTW lessons. The instructor candidate must demonstrate:</t>
  </si>
  <si>
    <t>3.2.3.a</t>
  </si>
  <si>
    <t>Does your instructor training program deliver a series of practice teaching assignments that demonstrate how to utilize and adapt classroom lesson plans and deliver classroom presentations?</t>
  </si>
  <si>
    <t>3.2.3.b</t>
  </si>
  <si>
    <t>Does your instructor training program deliver a series of practice teaching assignments that demonstrate how to utilize and adapt lesson plans to deliver behind-the-wheel lessons, utilizing coaching techniques for in-vehicle instruction?</t>
  </si>
  <si>
    <t>Does your instructor training program deliver a series of practice teaching assignments that demonstrate how to utilize standards of driver performance?</t>
  </si>
  <si>
    <t>Does your instructor training program deliver a series of practice teaching assignments that demonstrate a variety of coaching techniques for in-vehicle instruction, and deliver BTW lessons?</t>
  </si>
  <si>
    <t>3.2.3.c</t>
  </si>
  <si>
    <t>Does your instructor training program deliver a series of practice teaching assignments that demonstrate how to influence learning and habit development?</t>
  </si>
  <si>
    <t>3.2.3.d</t>
  </si>
  <si>
    <t>Does your instructor training program deliver a series of practice teaching assignments that demonstrate how to assess student performance?</t>
  </si>
  <si>
    <t>3.2.3.e</t>
  </si>
  <si>
    <t>Does your instructor training program deliver a series of practice teaching assignments that demonstrate how to assist the learner to apply concepts from classroom and BTW instruction?</t>
  </si>
  <si>
    <t>3.2.3.f</t>
  </si>
  <si>
    <t>Does your instructor training program deliver a series of practice teaching assignments that demonstrate knowledge of risk management principles in all driving situations?</t>
  </si>
  <si>
    <t>3.2.3.g</t>
  </si>
  <si>
    <t>Does your instructor training program deliver a series of practice teaching assignments that demonstrate risk assessment procedures and provide timely intervention for in-vehicle instruction?</t>
  </si>
  <si>
    <t>3.2.3.h</t>
  </si>
  <si>
    <t>Does your instructor training program deliver a series of practice teaching assignments that demonstrate how to conduct computer assisted, online, simulation based and range exercise instruction (if applicable)?</t>
  </si>
  <si>
    <t>3.2.3.i</t>
  </si>
  <si>
    <t>Does your instructor training program deliver a series of practice teaching assignments that demonstrate how to assess the course?</t>
  </si>
  <si>
    <t>3.2.3.j</t>
  </si>
  <si>
    <t>Does your instructor training program deliver a series of practice teaching assignments that demonstrate how to schedule and grade?</t>
  </si>
  <si>
    <t>Student Teaching/Practicum</t>
  </si>
  <si>
    <t>3.3.1</t>
  </si>
  <si>
    <t>3.3.1 States shall require instructor candidates to teach with an experienced mentor or complete a student teaching practicum, to deliver course content (both classroom and BTW) during a regularly scheduled driver education course to novice students while</t>
  </si>
  <si>
    <t>Does your instructor training course require instructor candidates to teach with an experienced mentor or complete a student teaching practicum?</t>
  </si>
  <si>
    <t>Informaton/documentation needed to be provided.</t>
  </si>
  <si>
    <t xml:space="preserve">Saf-C 3103.05 (c) Instructor Compentencies   </t>
  </si>
  <si>
    <t>Exit Assessment</t>
  </si>
  <si>
    <t>3.4.1</t>
  </si>
  <si>
    <t>3.4.1 States shall require the driver education instructor candidate to pass exit assessments, beyond the state driver licensing test, to demonstrate their knowledge, skills and attitudes for the operation of a motor vehicle to successfully complete the d</t>
  </si>
  <si>
    <t>3.4.1.a</t>
  </si>
  <si>
    <t xml:space="preserve">Are instructor candidates required to pass an advanced exit level driver knowledge test? </t>
  </si>
  <si>
    <t>Information/documentation needed on this.</t>
  </si>
  <si>
    <t>3.4.1.b</t>
  </si>
  <si>
    <t xml:space="preserve">Are  instructor candidates required to pass an advanced exit level instructor knowledge test? </t>
  </si>
  <si>
    <t>yes see Saf-C  3103.04 Written and On Road Examinations</t>
  </si>
  <si>
    <t>3.4.1.c</t>
  </si>
  <si>
    <t xml:space="preserve">Are instructor candidates required to pass an advanced exit level in-vehicle teaching skills assessment? </t>
  </si>
  <si>
    <t>Ongoing Training and Recertification</t>
  </si>
  <si>
    <t>3.5.1</t>
  </si>
  <si>
    <t>3.5.1 States shall require instructors to receive regular continuing education and professional development, as approved by the State</t>
  </si>
  <si>
    <t>Are instructor candidates required to receive regular continuing education and professional development?</t>
  </si>
  <si>
    <t>No. Just completion of the Instructor Prep Program</t>
  </si>
  <si>
    <t>Complete</t>
  </si>
  <si>
    <t xml:space="preserve">Are there professional development requirements for instructors and instructor trainers?  </t>
  </si>
  <si>
    <t>yes. 51 hours of professional development every three years. Saf-C 3105.03(b)(7)</t>
  </si>
  <si>
    <t>See Resource Library Saf-C 3105.03 Approval of Renewal of Standard Certfiicate</t>
  </si>
  <si>
    <t>How many instructors are currently involved in the driver education program?  V</t>
  </si>
  <si>
    <t xml:space="preserve">  We do not keep track what instructors who are inactive or active. The amount of instructors with a Certificate that still has a valid expirtation date in the database is 453. I would not say that is the amount of instructors currently instructing. most likely closer to 250-300 based on our instructor email spread sheet</t>
  </si>
  <si>
    <t>It would be interesting to see how many instructors is currently teaching in the public school and in driving schools.</t>
  </si>
  <si>
    <t>3.5.2</t>
  </si>
  <si>
    <t>3.5.2 States shall require a regular driving record review for instructors</t>
  </si>
  <si>
    <t>Is a regular driving record review required for instructors?</t>
  </si>
  <si>
    <t>yes pursant to Saf-C 3104 Application process, all instructors require a driving record upon application, new or renwal</t>
  </si>
  <si>
    <t>See Resource Library Saf-C 3104 Application Process</t>
  </si>
  <si>
    <t>Over the last three years how many instructors and instructors’ trainers have been decertified?</t>
  </si>
  <si>
    <t>Any data?</t>
  </si>
  <si>
    <t>Zero</t>
  </si>
  <si>
    <t>3.5.3</t>
  </si>
  <si>
    <t>3.5.3 States shall require instructors to pass periodic Federal and State criminal background checks</t>
  </si>
  <si>
    <t>Are instructors required to pass periodic federal and state criminal background checks?</t>
  </si>
  <si>
    <t xml:space="preserve">yes pursant to Saf-C 3104 Application process, all new instructors are required to provide a criminal background check pursuant to RSA 263:44-b and all renewals require a record their own state or any other states they have had a conviction . </t>
  </si>
  <si>
    <t>See Resource Library Saf-C 3104 Application Process and RSA 263:44-b</t>
  </si>
  <si>
    <t>What actions are taken if instructors are not meeting standards?</t>
  </si>
  <si>
    <t xml:space="preserve">administrative hearing. See Saf-C 3106.02 </t>
  </si>
  <si>
    <t>see resource library. Saf-C 3106 Denial or Revocation of Instructor Certificate</t>
  </si>
  <si>
    <t>3.5.4</t>
  </si>
  <si>
    <t>3.5.4 State should require instructor candidates to successfully complete other pre or post courses/requirements as prescribed by the State, such as a course in first aid/CPR and automated external defibrillators (AED)</t>
  </si>
  <si>
    <t>3.6 Instructor Training</t>
  </si>
  <si>
    <t>3.6.1</t>
  </si>
  <si>
    <t>3.6.1 Do you meet the specifications in Attachment C Five Stages for Instructor Training?</t>
  </si>
  <si>
    <t>Information needed from KSC and WMCC.  Also AAA if they are offereing college credit courses.</t>
  </si>
  <si>
    <t>3.6.2</t>
  </si>
  <si>
    <t>3.6.2 Do you use the ANSTSE model instructor training curriculum for the teaching task?</t>
  </si>
  <si>
    <t>Information needed.</t>
  </si>
  <si>
    <t xml:space="preserve">AAA does </t>
  </si>
  <si>
    <t>Instructor candidates need to have at least five years of licensed driving experiences after receving their license which would make the instructor candidate age 21 oe older.</t>
  </si>
  <si>
    <t xml:space="preserve"> Instructor candidates are required to pass federal and state criminal background checks as required by NH regulation.</t>
  </si>
  <si>
    <t>Instructor candidates required to pass a basic driver knowledge test which include NH state specific traffic laws.</t>
  </si>
  <si>
    <t xml:space="preserve">Instructor candidates are required to pass a basic driving skills assessment. </t>
  </si>
  <si>
    <t>Need to have the instructor candidates during the driver education classroom and BTW courses deliver a series of practice teaching assignments during the courses using lesson plans.</t>
  </si>
  <si>
    <t>Need learning/theories course at KSC and WMCC taught before or along with the Classroom and BTW courses.</t>
  </si>
  <si>
    <t>Require all instructor training programs to provide a course in the curriculum standards (content, the driving task) of driver education as is outlined by the ADTSEA Curriculum Standards or DSAA Curriculum Standards</t>
  </si>
  <si>
    <t>Require all instructor training programs to meet the Novice Teen Driver Education and Training Administrative Standards (NTDETAS), Section 3.2 (ANSTSE Model Training Materials for the Teaching Task and Stages for Driver Education Instructor Preparation Program).  Adopting a instructor training curriculum based upon national standards that is consistent across the State for all driver educators and emphasizes accepted best practices in course delivery and evaluations using various delivery modalities is essential and appropriate.</t>
  </si>
  <si>
    <t>An instructor candidate who has a provisional certificate must complete 60 hours of classroom instruction, including 2 complete classroom programs; and 240 hours of behind the wheel instruction, including hours one through 10.</t>
  </si>
  <si>
    <t xml:space="preserve"> Review and revise the State approved exit assessments, including the driver knowledge test. The driver knowledge test should not just focus upon the NH traffic laws, but should also focus on highway transportation system, perception of risk, managing time, space, and visibility when driving, decision making skills, identifying current and emerging vehicle technologies, etc.  This opportunity is in line with NTDETAS 2017 Revised Instructor Qualification Standard 3.4.1.</t>
  </si>
  <si>
    <t>Review and revise the instructor knowledge test.  The instructor knowledge test should include assessment of the driver education instructor’s knowledge on NH driver education administrative rules and regulations (instructor and program responsibilities, classroom resources (textbooks and curriculum) and equipment, in-vehicle equipment (and materials), assessment requirements for both classroom and BTW, recording keeping requirements, etc.  This opportunity is in line with NTDETAS 2017 Revised Instructor Qualification Standard 3.4.1.</t>
  </si>
  <si>
    <t>Review and revise the in-vehicle teaching skills assessment.  The in-vehicle teaching skills assessment should be developed and utilized at the end of the two year driver education provisional certification to ensure a minimum level of proficiency in teaching driver education BTW. This opportunity is in line with NTDETAS 2017 Revised Instructor Qualification Standard 3.4.1.</t>
  </si>
  <si>
    <t xml:space="preserve">The teacher training programs need to make sure that they are providing the appropriate background information (knowledge and skills) to the instructor candidates to be successful in the three exit assessments. </t>
  </si>
  <si>
    <t>NH requires periodic background criminal and convictions on the motor vehicle record every three years.</t>
  </si>
  <si>
    <t>NH documentation of 51 hours of approved professional development during the previous 3 years to maintain Standard Certificate.</t>
  </si>
  <si>
    <t>NH requires all instructor candidates to pass a test a knowledge test on the NH rules of the road and a driving test.</t>
  </si>
  <si>
    <t xml:space="preserve">NH requires all provisional certificated instructors to complete an additional 8 credit hours of academic courses before coming a standard certificated instructor,  including Alcohol, Drugs, and Driving, Adolescent Growth and Development, Special Education in the Schools, Learning Styles/Teaching Styles, and Zone Control. </t>
  </si>
  <si>
    <t xml:space="preserve">The instructor candidates in the AAA instructor training program needs to successfully complete post instructor courses as specified by NH and recommended by the Instructor Qualification Standard 3.5.4    </t>
  </si>
  <si>
    <t xml:space="preserve">NH should develop formal exit assessments for instructor candidates (including those who have provisional certification) for in-vehicle teaching skills and for advanced knowledge of concepts and teaching.  </t>
  </si>
  <si>
    <t>Coordination with Driver Licensing</t>
  </si>
  <si>
    <t>Communication Between the State Driver Education Agency/Agencies and the Driver Licensing Authority</t>
  </si>
  <si>
    <t>4.1.1</t>
  </si>
  <si>
    <t>4.1.1 States shall have a formal system for communication and collaboration between the State driver education agency/agencies and the State driver licensing authority. This system must share information between these agencies</t>
  </si>
  <si>
    <t>Is there a formal system of communication between the entities that deliver driver education and the licensing agency?  If so, what information is exchanged?</t>
  </si>
  <si>
    <t xml:space="preserve"> New Hampshire did not provide supporting information for Self Evaluation reponse of “YES”.  Since New Hampshire’s driver education in part the Division of Motor Vehicles in the Department of Public Safety, it could be assumed the two sections communicate as needed.
Is the communication routinely scheduled or only when issues arise? 
When was the last time you met ?
What activities, projects or issues were planned or discussed in the last two years?
What will you be working on (driver education and Licensing) in the next two years?
How would you rate the communication between the driver education and licensing sections?
What are some stumbling blocks for collaboration and communication?</t>
  </si>
  <si>
    <t>Communications are generated when anomolies are detected or situations arise.Prior to the pandemic, communications were regular/weekly. Driver license examiners were used to help the audit process. As there is one (1) individual assigned to the driver education unit, examiners were used to conduct audits of driving schools. Examiners were used to perform cursory inspections and report issues to the driver education supervisor. The driver education and licensing meetings need to happen regularly and should consist of a detailed agenda with regard to targeting specific goals.</t>
  </si>
  <si>
    <t>4.2 GDL System</t>
  </si>
  <si>
    <t>4.2.1</t>
  </si>
  <si>
    <t xml:space="preserve">4.2.1 States shall adopt a comprehensive three-stage Graduated Driver Licensing (GDL) system that contains the recommended GDL components and restrictions as featured in the National Highway Traffic Safety Administration (NHTSA) GDL Model. See Attachment </t>
  </si>
  <si>
    <t>Does your state have a GDL program? If so, does it include the components and restrictions featured in the NHTSA GDL Model?</t>
  </si>
  <si>
    <t>Holly  Boisvert</t>
  </si>
  <si>
    <t xml:space="preserve"> no</t>
  </si>
  <si>
    <t xml:space="preserve">New Hampshire does not have a three stage Graduated Driver Licensing program for new teen drivers and does not follow the NHTSA model or the NTDETAS Standards.
Does data indicate a problem with 15 year 6-month individuals practice driving on public roadways without an Instructional Permit?
Would New Hampshire consider implementing a Graduated Licensing program for new teen drivers under the age of 18? How about under the age of 21?
Does your citation, crash, injury and fatal data identify concerns with the 16- to 18-year-old new drivers? How about your 18- to 21-year-old drivers?
</t>
  </si>
  <si>
    <t xml:space="preserve">1.) To answer the first question, we have no data to support obtaining a permit prior to licensure reduces crashes or plays a greater role in a better education experience. 2.) We would be willing to support a program that we can point to, by way of metrics, that shows a reduction in crashes or change in driving behavior. 3.) We have not performed specific analasys on the age groups indicated. </t>
  </si>
  <si>
    <t>4.2.2</t>
  </si>
  <si>
    <t>4.2.2 States shall have a GDL system that includes, incorporates, or integrates multi-stage driver education that meets these Novice Teen Driver Education and Training Administrative Standards</t>
  </si>
  <si>
    <t>What is the States definition of driver education (e.g. age, stage of licensure, required/ incentivized)?</t>
  </si>
  <si>
    <t>New Hampshire does not follow the NHTSA model or the NTDETAS Standards. Driver education includes 30 hours of classroom, 10 hours BTW and 6 hours of observation. Are there any plans to follow the NHTSA GDL model or the NTDETAS Standards?</t>
  </si>
  <si>
    <t>Good question. As you know, we use the 30-10-6 model currently. While attending the Driver Education Symposium in Burlington VT, the question was posed to the panel, why the increase? What metrics were used to show the additional time was required? With any change in standard, our constituents will ask why. If I am to provide testimony to a legislative body, I need to know why we are asking for change</t>
  </si>
  <si>
    <t>Is everyone required to complete driver education?</t>
  </si>
  <si>
    <t>No. Only students who are under the age of 18 (RSA 263:19) and a nonresident alien who is temporarily living in New Hampshire who can not produce a previous license from their home country (RSA 263:39-a II(f))</t>
  </si>
  <si>
    <t>see resource library for RSA 263:19 Driver Education and RSA 263:39-a II (f) for Licenses for AliensTemporarily Residing in New Hampshire</t>
  </si>
  <si>
    <t xml:space="preserve">Teens under the age of 18 must complete driver education prior to applying for a Youth Driver License.
At what age may a teen enroll and then complete the required driver education course?
Do individuals fail driver education? How would these individuals obtain a license?
</t>
  </si>
  <si>
    <t xml:space="preserve">A teen may enroll in driver education as early as 15 years, 9 months and complete within the course dates, such as a 5 or 6 week course, see Saf-C 3110.01 (a).  Students do fail, that is reported on the monthly reports but we do not keep track of this.  if these individuals fail and are still under 18, they must take another course to obtain their license. Although, they could wait until they're 18 which driver educaiton is omitted at that point. </t>
  </si>
  <si>
    <t>Does the successful completion of driver education waive any portion of the state’s licensing process?  If so, describe the waiver program.</t>
  </si>
  <si>
    <t>Completion of driver education does not waive any portion of the licensing process</t>
  </si>
  <si>
    <t>correct.</t>
  </si>
  <si>
    <t>How many individuals do not successfully complete or fail driver education each calendar year?</t>
  </si>
  <si>
    <t>we do not track that</t>
  </si>
  <si>
    <t>It estimated between 10,000 to 20,000 teens complete driver education annually. Individuals not completing or failing the required driver education are not tracked. Individuals probably enroll in another course.</t>
  </si>
  <si>
    <t>correct,but failures are not tracked.</t>
  </si>
  <si>
    <t>Typically, how soon after completing a driver education course does an individual obtain a driver’s license?</t>
  </si>
  <si>
    <t xml:space="preserve">Individuals may enroll in driver education at 15 years 9 months and complete it anytime before applying for a Youth Driver License.
How many individuals obtain their initial Youth Driver License at age: 16,17
How many individuals do not enroll in a driver education course and obtain their initial Youth Driver License at age: 18, 19, 20
</t>
  </si>
  <si>
    <t>15,000 to 16, 000 students take driver education annually. The typical age is 16 and 17 years of age. This information should be available in the resource library, for both questions.</t>
  </si>
  <si>
    <t>Does the licensing agency have a system in place to ensure that driver education delivery adheres to licensing requirements?</t>
  </si>
  <si>
    <t xml:space="preserve">Management of driver education is in the licensing agency. No other information was provided. There is no information indicating what is taught in driver education is consistent with the testing processes for licensing.
To help us better assess program delivery:
Is the information, driving skills and behaviors being taught in the required driver education course consistent with what is in the New Hampshire Driver Manual and on the Road Test?
Has New Hampshire consider allowing licensed driver education schools  administer the Youth Driver License knowledge and Road Test for their students as third-party tester? 
</t>
  </si>
  <si>
    <t xml:space="preserve">The Driver Education unit has been moved to State Police. The driving manual that is used in NH is the AAMVA provided model, with modifications to include NH specific material. To answer the second question, the driver manual does not follow the driver education curriculum completely as not all drivers are 16 and 17. Our previous manual followed the curriculum more closely but left out a large percentage of our new drivers. The new manual covers everyday driving for all age ranges, Non-US citizens new to the U.S. and those who decide not to take driver education after turning 18 years of age. To answer the third question, we used that model years ago and found there to be too much confilct of interest. Educators that gave fair examiantions witnesed a reduction in students as parents elected to enroll kids in a school with a higher pass rate. </t>
  </si>
  <si>
    <t>4.2.3</t>
  </si>
  <si>
    <t>4.2.3 States should not reduce the time requirements in the GDL process for successful completion of driver education. Instead, States should consider extending the GDL process for those who do not take driver education</t>
  </si>
  <si>
    <t>Has your state considered extending the GDL process to those who do not take driver education?</t>
  </si>
  <si>
    <t>No information was provided in Round 1.
However, crash data provided in 2020 indicates a crash problem with 18 to 20 year olds. 
Would New Hampshire consider expanding the driver education requirement to individuals under the age of 21 or ALL new drivers no matter what age?</t>
  </si>
  <si>
    <t xml:space="preserve">New Hampshire would consider a number of various models that could be supported by metrics. If we change the program from its existing model, why? Legislative initiatives with metrics applied, stand a chance. </t>
  </si>
  <si>
    <t>Coordination and Education of Courts and Law Enforcement</t>
  </si>
  <si>
    <t>4.3.1</t>
  </si>
  <si>
    <t>4.3.1 States shall provide information and education on novice driving requirements and restrictions to judges, prosecutors, courts, and law enforcement officials charged with adjudicating or enforcing GDL laws</t>
  </si>
  <si>
    <t>Does the licensing agency communicate with the courts and law enforcement regarding compliance with GDL laws?</t>
  </si>
  <si>
    <t>No information was provided in Round 1.
Are judges and law enforcement trained in the Youth Driver License provisions? 
How is this done? How often? 
Are judges and law enforcement enforcing the Youth Driver License provisions? 
Is enforcement and adjudication monitored and analyzed? How? Are there reports that could be reviewed?
Based on data, can you identify what the common citations and violations are for individuals ages 16, 17, 18, 19, 20?</t>
  </si>
  <si>
    <t>1.) The Driver Education Unit does not currently provide training with regard to the court systems and or Judges. 2.) Yes, enforcement of provisions is current and ongoing. 3.) Our local Highway Safety office monitors and reports numbers on various categories to include youth operator. 4.) Data provided in the dropbox.</t>
  </si>
  <si>
    <t>4.3.2</t>
  </si>
  <si>
    <t>4.3.2 States shall ensure that sanctions for noncompliance with GDL requirements by novice drivers are developed and enforced uniformly</t>
  </si>
  <si>
    <t>Does the State licensing agency monitor compliance with GDL provisions?  How is non-compliance by novice drivers or parents identified?  What is the impact of non-compliance?</t>
  </si>
  <si>
    <t xml:space="preserve">No information was provided in Round 1.
The self evaluation response was YES, but no support information was provided. </t>
  </si>
  <si>
    <t>GDL provisions are tracked, monitored and adjuticated by our Hearings bureau.</t>
  </si>
  <si>
    <t>4.3.3</t>
  </si>
  <si>
    <t>4.3.3 States should evaluate enforcement efforts to determine effectiveness</t>
  </si>
  <si>
    <t xml:space="preserve">Do you keep track of enforcement efforts in some manner? If so how? </t>
  </si>
  <si>
    <t>No information was provide in round 1.
Does law enforcement prioritize enforcement by age groups 16, 17, 18, 19, 20?
Can you collect data on the numbers of citations issued to new teen drivers (16 and 17 year olds) and how they are adjudicated and how many result in: Fines, suspensions, revocations?
How are enforcement of the Youth Driver License provisions monitored and tracked? 
What enforcement data and analysis can be provided on the Youth Driver License provisions?</t>
  </si>
  <si>
    <t>1.) Please explain prioritize? 2.) Yes, the data was provided in the dropbox 3.) Citation data is collected and monitored by the office of highway safety. 4.) Please specify the data you would like to see</t>
  </si>
  <si>
    <t>What action is taken if enforcement efforts are sub-par?</t>
  </si>
  <si>
    <t>No information was provided in round 1.
How are enforcement of the Youth Driver License provisions monitor and tracked? What enforcement data and analysis can be provided on the Youth Driver License provisions?
Is it fair to say based solely on the information in the Resource Library, enforcement may not be a priority for new teen drivers. Once the license is issued, they are probably viewed as any other licensed driver.
Or have we mis-interpreted information, if so, please explain further.</t>
  </si>
  <si>
    <t xml:space="preserve">1.) Youth provisions are monitored and tracked through the Hearings process. 2.) Specify the data you would like to see 3.) Yes, teen drivers are not targeted for specific enforcement actions. Follow up question: How would you target teen driving enforcment without profiling? </t>
  </si>
  <si>
    <t>Knowledge and Skills Tests</t>
  </si>
  <si>
    <t>4.4.1</t>
  </si>
  <si>
    <t>4.4.1 States shall ensure that State licensing knowledge and skills tests are empirically based and reflect the national standards</t>
  </si>
  <si>
    <t>Are driving tests, both knowledge and behind the wheel, coordinated with the standards?</t>
  </si>
  <si>
    <t xml:space="preserve">No information was provided in Round 1.  Please assist by providing additional information.
What is the first try pass/rate rates for the knowledge and skills tests? 
Are the knowledge questions consistent with the information presented in driver education?
Does the Road Test evaluate what is taught in driver education? 
Who developed the New Hampshire Driver Manual? 
How often is it reviewed and by who? 
Is the driver education community involved in the Manual, knowledge test and Road Test reviews? 
Who developed the knowledge test? How many questions are in the question pool?
Does the automated testing system do periodic analysis of the questions? How often is the test updated? When was the last update done? 
Who created the Road Test? How often is it reviewed? 
What are the common errors on the Road Test? 
Could we see the Road Test Score sheet?
</t>
  </si>
  <si>
    <t>1.) First try pass rates for knowledge tests are in the high eightie percentile and road test results would be in the 70% percentile 2.) The knowledge questions are based on the current curriculum and information presented in the driver manual. 3.) The road test scoring procedures fall in line with the AAMVA standard and the current NH driver education curriculum. 4.) THe current driver manual was developed by the AAMVA TMS and IDEC committees. 5.) The driver manual is reviewed yearly to ensure legislative changes and AAMVA updates are inserted. 6.) The knowledge test is developed by the driver license and driver education units and consists of 250 questions. The test is 40 questions in length and is administered via an automated, touch screen testing system. The required passing grade is 80% and the test is timed. Each test is randomized individually, by age and license type. 7.) The road test is created utilizing the AAMVA prescribed method. Routes are adjusted according to seasonal needs such as construction and or other issues that may arise. Route adjustments must be approved by the chief examiner. 8.) Common errors include head checks, merging incorrectly and improper lane use in a multi lane sceanrios. 9.) Yes, we will provide one on the dropbox.</t>
  </si>
  <si>
    <t>4.4.2</t>
  </si>
  <si>
    <t>4.4.2 States shall develop and implement a valid and reliable driver’s license knowledge and skills test, such as the AAMVA NMDTS, which assesses the novice driver’s understanding of laws and principles of driving and that assesses their ability to operate</t>
  </si>
  <si>
    <t>How is the driver testing system deployed?  Do tests provide reliable and valid evaluation of a novice driver’s ability to perform safely?</t>
  </si>
  <si>
    <t xml:space="preserve">No information provided in Round 1.. 
Is the 40 question knowledge test based solely on the New Hampshire Driver's Manual or does it incorporate knowledge and concepts taught in driver education? How often are the knowledge test and Road Test reviewed and updated? 
What are some of the customers concerns with the knowledge and Road Tests? Who reviews these tests and is the driver education community involved in this review?
Is the information we have gathered below accurate?
All licensing tests are administered by the Division of Motor Vehicles by License Examiners. The 40-question knowledge test is automated.
Knowledge Test
The knowledge test is automated and consists of 40 multiple choice questions (each question has four possible responses) pertaining to the rules of the road and general driving conditions. Applicants have 40 minutes to complete the test. If 8 questions are incorrectly answered the test automatically ends. Applicants must wait 10 days to retake the test from the failed test date.
It is estimated there is an 85% pass rate on the knowledge test.
</t>
  </si>
  <si>
    <t xml:space="preserve">1.) Both. the curriculum and the manual were used to create the question bank. 2.) The prescribed examination presents few challenges for those who successfully complete driver education and the parent/guardina required hours of practice driving. Issues arise when classes are not attended and or mandated practice time is not taken seriously. The majority of failures come from lack of "seat time" as parents and or kids rush through the process.3.) The information you have been provided about testing, is accurate.                   </t>
  </si>
  <si>
    <t xml:space="preserve">Road test
The road test is administered by a Licensing Examiner. Applicants are graded on their skill in handling the vehicle in traffic, driving habits, working knowledge and understanding of traffic signs and rules of the road. The Road Test takes approximately 20 minutes to complete.
Applicants failing the road test must wait 10 days to retake the test. New Hampshire estimates there is an 85% pass rate on the Road Test.
</t>
  </si>
  <si>
    <t>Reinstitute regular coordination, collaboration and communication meetings when COVID is under control and a driver license representative is selected</t>
  </si>
  <si>
    <t>Informal communication between driver education and driver licensing are continuing.</t>
  </si>
  <si>
    <t>Appoint a driver licensing representative to work with the driver education office.</t>
  </si>
  <si>
    <t>Consider including the Bureaus of Financial Responsibility and Hearings in the regular driver education and driver licensing meetings.</t>
  </si>
  <si>
    <t>Driver education is required for all individuals under the age of 18 applying for a Youth Operator License.</t>
  </si>
  <si>
    <t>Passenger and night driving restrictions are imposed for individuals under the age of 18 holding a Youth Operator License.</t>
  </si>
  <si>
    <t>Implement an Instructional Permit requirement for individuals applying for their initial driver license so they are screened, hold an official document allowing them to practice drive and allows the Bureau of Driver Licensing to monitor and ensure the licensing process is completed.</t>
  </si>
  <si>
    <t>Allow individuals age 15 years 6-months to enroll in driver education so they may participate in the course with a trained professional and practice driving with a parent/guardian.</t>
  </si>
  <si>
    <t>Require the Bureaus of Financial Responsibility  and Hearings to provide the Bureau of Driver Licensing and the Driver Education Office with reports on violations and sanctions regarding the Youth Operator License holders.</t>
  </si>
  <si>
    <t>Require the Bureaus of Financial Responsibility and Hearings to implement an ongoing evaluation of the effectiveness of Youth Operator License enforcement and sanctions.</t>
  </si>
  <si>
    <t>Continure to review and update the Driver Manual, knowledge and Road Test.</t>
  </si>
  <si>
    <t>The Driver Manual and Road Test follow the AAMVA recommendations and are reviewed annually.</t>
  </si>
  <si>
    <t>Individuals failing the knowledge and/or Road Test must wait 10 days to retake the test.</t>
  </si>
  <si>
    <t>Implement an Instructional Permit requirement for individuals seeking their initial driver license.</t>
  </si>
  <si>
    <t xml:space="preserve"> Parent / Guardian Involvement</t>
  </si>
  <si>
    <t>Supervised Driving Practice</t>
  </si>
  <si>
    <t>5.1.1</t>
  </si>
  <si>
    <t>5.1.1 States shall require the parent/ guardian of a novice driver to follow the requirements of the GDL program, including:</t>
  </si>
  <si>
    <t>How is parent involvement encouraged in the driver education program?  Has this involvement been measured or evaluated?</t>
  </si>
  <si>
    <t>Parents are involved initially through the driving school at the beginning of the course. They are also required to provide 40 hours of additional supervised driving and 6 hours of observation time with the young driver. The DMV and the driving schools provide parents with a Parent Supervised Driving Program (PSDP) guidebook offered through the Safe Roads Alliance.</t>
  </si>
  <si>
    <t>Parent Supervised Driving Program, Saf-C 3110.03 Policies and Procedures, RSA 263:19.</t>
  </si>
  <si>
    <t xml:space="preserve">The document provided in the Assessment Resource Library: Saf-C 3110.03  Policies and Procedures does not really address a requirement for Parent / Guardian involvement other than the approved driving school must have policies and procedures in place for the level of involvement parents are to have; and they must sign a copy of the policy.                           
Q: is there other documentation or any other requirements to have a Seminar and for parents to attend?
Q: where is the requirement for 6 hours of observation located and what is meant by observation?                                            </t>
  </si>
  <si>
    <t xml:space="preserve">No there is no required parent seminar required in NH. Observation time is located in Saf-C 3110.05(a) (2). It is time spent observing and critiquing another driver.                                                      </t>
  </si>
  <si>
    <t>Do parents have to certify or otherwise assure the licensing agency of compliance with driver education and other GDL components?</t>
  </si>
  <si>
    <t xml:space="preserve">No response to this question. Does form dsmv509-Certification of Additional Supervised Driving Practice meet some of this requirement as the Parent / Guardian is required to sign? Is it verified or just filed/noted.   
Q: is it a correct statement to say there is no minimum period for supervised driving practice? They could in theory, complete in one month. </t>
  </si>
  <si>
    <t xml:space="preserve">1. The DSMV 509 form is a required document that is collected and scanned at the DMV when a child is applying for their license.     2. Yes that is correct, there is no minimum time frame for completing the 40 hours. </t>
  </si>
  <si>
    <t>In your opinion, what are the benefits and advantages of parental involvement in the driver education process?</t>
  </si>
  <si>
    <t>Having an involved parent allows them the ability to personally identify short comings in their young adult's driving and safety. Parent involvement re-enforces what the young driver is taught by the Driver Education School. The combination of both creates safer drivers.</t>
  </si>
  <si>
    <t xml:space="preserve">Standard 5.5.1 (in lines 7-8 of this workbook) calls for "providing weekly supervised practice driving in a wide variety of  increasingly…challenging driving situations. These two were inadvertently put on two separate lines in the ANSTSE "State Self-Assessment Tool". 
You indicated meeting one and not the other. Other than the term "weekly" would you say you meet this standard? The Parents Supervised Driving Program provides Skill Practice sessions that increase in driving challenges. </t>
  </si>
  <si>
    <t>Dupont-5.5.1? If the two questions were meant to be combined then the answer is No.</t>
  </si>
  <si>
    <t>Is there some kind of threshold for parental involvement in the driver education process that provides a greater tendency for success?</t>
  </si>
  <si>
    <t xml:space="preserve">Same as comment above. </t>
  </si>
  <si>
    <t>Dupont-Same as comment above.</t>
  </si>
  <si>
    <t>Are you aware of driver education programs in other States that require specific levels of parental involvement?  Do you consider them model programs?</t>
  </si>
  <si>
    <t>Yes! There are other states that have similar parent involvement such as in NH. I believe that similar programs should be the model.</t>
  </si>
  <si>
    <t xml:space="preserve">NH requires 40 hours (10 at night). 
Q: have you considered increasing the number of hours as all models suggest and many states have? </t>
  </si>
  <si>
    <t>Dupont-This topic has been discussed but not yet in a formal setting.</t>
  </si>
  <si>
    <t xml:space="preserve">Are you familiar with the National Standards Driver Education Project’s “Novice Teen Driver Education and Training Administrative Standards?”  </t>
  </si>
  <si>
    <t>No. I could not locate a National Standards Driver Education Project.</t>
  </si>
  <si>
    <t xml:space="preserve">This assessment is based on the Novice Teen Driver Education and Training Administrative Standards (NTDETAS). 
Does anyone on the staff need an overview of these standards? </t>
  </si>
  <si>
    <t xml:space="preserve">Dupont-No. we are familiar with this project. Originally this question was determined to have been worded/labled in correctly. </t>
  </si>
  <si>
    <t>If so, do you agree with the suggestions included in that document that address parent involvement?  Does the research support these recommendations?  Do they go far enough?</t>
  </si>
  <si>
    <t xml:space="preserve">No answer to the question. </t>
  </si>
  <si>
    <t>Dupont- I did not locate a specific section regarding the type of parent involvement in the NTDETAS.</t>
  </si>
  <si>
    <t>Based on your knowledge of the research in this area, are there any other recommendations that you would like the panel to consider?</t>
  </si>
  <si>
    <t>Dupont-Parents can additionally be required to provide a longer period of supervised driving (DSMV509 form) in conjuction with the PSDP (Parent Supervised Driving Program) completion sections. Both Documents could be completed and submitted to the DMV showing the type of additional supervised driving they actually provided. This process could potentially education both parent and young driver.</t>
  </si>
  <si>
    <t>5.1.2</t>
  </si>
  <si>
    <t>5.1.2 States shall require the parent of a novice driver to supervise an extended intermediate license period that temporarily restricts driving unsupervised with teen passengers, during nighttime hours and other restrictions until the State’s GDL require</t>
  </si>
  <si>
    <t xml:space="preserve">Are parents required to supervise their teen with restrictions for driving with passengers, driving at night and others? </t>
  </si>
  <si>
    <t>no. ???</t>
  </si>
  <si>
    <t xml:space="preserve">I'm not sure that NH meets 5.1.2 when there is no extended intermediate period (unless I am missing something). NH does apply some restrictions; but I am unable to find a chart or resource that breaks down the flow through the phases of the GDL; also realizing there is no permit stage. There are restrictions for nighttime hours and passengers. </t>
  </si>
  <si>
    <t>If so, what is the minimum time you recommend for these restrictions?</t>
  </si>
  <si>
    <t xml:space="preserve">There are a couple of restrictions that are applied to under 18: Nighttime hours and passengers. </t>
  </si>
  <si>
    <t>Parent Seminar</t>
  </si>
  <si>
    <t>5.2.1</t>
  </si>
  <si>
    <t>5.2.1 States shall require the parent of a teen driver to complete a parent seminar prior to or at the start of the course</t>
  </si>
  <si>
    <t xml:space="preserve">Is there a required driver education pre-course for parents? </t>
  </si>
  <si>
    <t xml:space="preserve">No. </t>
  </si>
  <si>
    <t xml:space="preserve">NH indicated in their ANSTSE State Online Self Assessment "YES" for a required parent seminar; yet answered No to this question. I am unable to find any documentation in the Resource Library or on the DMV webpage about a parent seminar other than in the NH Self Assessment Tool for schools. The ANSTSE State Fact Sheets indicate NH does not require a seminar. </t>
  </si>
  <si>
    <t>no there is no required parent seminar required in NH</t>
  </si>
  <si>
    <t>If so, what items are required to be covered with parents before the novice driver begins driver education?</t>
  </si>
  <si>
    <t xml:space="preserve">See above. Has NH provided any recommendations on what seminars, even if voluntary, should include? </t>
  </si>
  <si>
    <t>Dupont- No.</t>
  </si>
  <si>
    <t>5.2.2</t>
  </si>
  <si>
    <t>5.2.2 States should ensure that the parent seminar outlines the parent’s responsibility and opportunities to reduce his or her teen’ s risk, and should include, but not be limited to</t>
  </si>
  <si>
    <t>What is required to be covered during the parent seminar?</t>
  </si>
  <si>
    <t xml:space="preserve">See above. Is a parent/guardian seminar required or not? Has NH provided any guidelines on what seminars should include? Do you encourage seminars? The ANSTSE State Fact Sheets indicate NH does not require a seminar. </t>
  </si>
  <si>
    <t>Dupont-No! there is not a requirement . Saf-C 3110.03 Policies and Procedures speak about the parent involvement.</t>
  </si>
  <si>
    <t>5.2.2.a</t>
  </si>
  <si>
    <t xml:space="preserve">See above. </t>
  </si>
  <si>
    <t>5.2.2.b</t>
  </si>
  <si>
    <t>5.2.2.c</t>
  </si>
  <si>
    <t>5.2.2.d</t>
  </si>
  <si>
    <t>5.2.2.e</t>
  </si>
  <si>
    <t>5.2.2.f</t>
  </si>
  <si>
    <t xml:space="preserve">See above. Does NH provide any type of, or reference sample parent / teen agreements? The parent guide does no provide an agreement. The website does not have one either. </t>
  </si>
  <si>
    <t>Parent Progress Reports</t>
  </si>
  <si>
    <t>5.3.1</t>
  </si>
  <si>
    <t>5.3.1 States shall require the driver education provider to ensure parents are informed about their teen’s progress throughout the driver education course, and receive a post-course final assessment report that informs them of the progress and proficiency</t>
  </si>
  <si>
    <t>Is there a requirement for parents to attend a debriefing after the novice driver completes driver education?</t>
  </si>
  <si>
    <t xml:space="preserve">no. </t>
  </si>
  <si>
    <t xml:space="preserve">Has NH considered requiring such briefings? Does NH encourage in any way, schools to conduct or have regular communications with parents? </t>
  </si>
  <si>
    <t>Dupont-No to both questions.</t>
  </si>
  <si>
    <t>If so, what is required to be included in the debriefing?</t>
  </si>
  <si>
    <t xml:space="preserve">Dupont-No.  </t>
  </si>
  <si>
    <t>Is the parent informed of their young driver’s proficiency in driving tasks and advised of areas that could use improvement?</t>
  </si>
  <si>
    <t xml:space="preserve">See above. Does NH encourage any type of progress report to parents? </t>
  </si>
  <si>
    <t>Dupont. No.</t>
  </si>
  <si>
    <t>Parent Resources</t>
  </si>
  <si>
    <t>5.4.1</t>
  </si>
  <si>
    <t>5.4.1 States shall provide parents with resources to supervise their teen’s learning-to-drive experience. The resources should include but are not limited to:</t>
  </si>
  <si>
    <t>Are resources provided to parents for their teen’s learning-to-drive experience?</t>
  </si>
  <si>
    <t>Driving Schools hand out the New Hampshire Driver's manual, along with The Parent's Supervised Driving Program booklet.</t>
  </si>
  <si>
    <t>See resource library for URL's</t>
  </si>
  <si>
    <t xml:space="preserve">Are there any other resources provided to parents? As stated above, is there any type of parent / teen agreement? The website does not appear to have a single location for parents ease of accessing resources. </t>
  </si>
  <si>
    <t>5.4.1.a</t>
  </si>
  <si>
    <t xml:space="preserve">What information is provided to parents (other than the driver's manual) on the GDL or licensing program. The parent guide do not include this information. Is it through policy to the schools? </t>
  </si>
  <si>
    <t>Dupont. Parents receive their information through the schools and by contacting the DMV by phone or email, through the State of New Hampshire website or by contacting the Driver education unit by phone or email.</t>
  </si>
  <si>
    <t>5.4.1.b</t>
  </si>
  <si>
    <t xml:space="preserve">YES: A list of approved driver education courses is provided on the DMV website. </t>
  </si>
  <si>
    <t>5.4.1.c</t>
  </si>
  <si>
    <t xml:space="preserve">No parent-teen agreement. </t>
  </si>
  <si>
    <t>5.4.1.d</t>
  </si>
  <si>
    <t xml:space="preserve">YES: Provided in form dsmv509-Certification of Additional Supervised Driving Practice and through an app. </t>
  </si>
  <si>
    <t xml:space="preserve">New Hampshire does not have immediate future plans to enhance parent/guardian involvement. However, they have indicated they believe there are opportunities to enhance parental/guardian involvement and intend to utilize this assessment report to realize those opportunities.  </t>
  </si>
  <si>
    <t xml:space="preserve">Availability and distribution of the “The Parent’s Supervised Driving Program” manual. Provides 18 practice skills lessons in different driving environments. </t>
  </si>
  <si>
    <t>Availability of the “RoadReady” app.</t>
  </si>
  <si>
    <t xml:space="preserve">The guide/program is also available in the RoadReady app and avaialble at PSDPonline.com </t>
  </si>
  <si>
    <t xml:space="preserve">Require parents/guardians to supervise an extended permit/intermediate license period of at least six (6) months. </t>
  </si>
  <si>
    <t xml:space="preserve">Require a minimum of fifty (50) hours of supervised driving practice.  </t>
  </si>
  <si>
    <t xml:space="preserve">BR Notes: </t>
  </si>
  <si>
    <t xml:space="preserve">New Hampshire does not require a permit for driving instruction. NH does not require an extended leaner period period of at least 6 months.  </t>
  </si>
  <si>
    <t xml:space="preserve">NH oes not require weekly suppervided practice driving in a wide varity of incresinngly challenging driving situations. </t>
  </si>
  <si>
    <t>NH requires a minimum of 40 hours of supervised practice rather than the minimum of 50 in the NTDETAS 5.1.1</t>
  </si>
  <si>
    <t xml:space="preserve">Encouragement of providers to conduct parent/guardian seminars. </t>
  </si>
  <si>
    <t xml:space="preserve">Voluntary implementation of providers to conduct parent/guardian seminars.  </t>
  </si>
  <si>
    <t xml:space="preserve">Requirements that all approved drivers’ schools shall have written policies that the student’s parent or legal guardian shall sign a copy of each policy and a copy of the signed policy shall be given to the student. All approved drivers’ schools shall maintain signed written policies. </t>
  </si>
  <si>
    <t xml:space="preserve">Require parents/guardians to complete a seminar prior to or at the start of the driver education course. </t>
  </si>
  <si>
    <t xml:space="preserve">Ensure the parent/guardian seminars outline the parent’s responsibility and opportunities to reduce their teen’s risk, and should include, but not be limited to:
a) modeling safe driving behavior;
b) determining the readiness of the teen to begin the learning process;
c) managing the novice driver’s overall learning-to-drive experience;
d) conducting effective supervised practice driving;
e) determining the teen’s readiness to advance to the next licensing stage and assume broader driving privileges; and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 </t>
  </si>
  <si>
    <t>Require driver education providers to ensure parents are informed about their teen’s progress throughout the driver education course, and receive a post-course final assessment report that informs them of the progress and proficiency of their teen driver.</t>
  </si>
  <si>
    <t xml:space="preserve">Availability of parent/guardian resources on the DMV website. </t>
  </si>
  <si>
    <t xml:space="preserve">Increase access to resources to assist parents/guardians to supervise their teen’s learning-to drive experience, including a sample “Parent-Teen Driving Agreement”. Establish a single location for parents/guardian to have access to all information and resources about the licensing process and supervising their teen’s learning-to drive experience.  </t>
  </si>
  <si>
    <t>Question</t>
  </si>
  <si>
    <t>Public</t>
  </si>
  <si>
    <t>Private/ Commercial</t>
  </si>
  <si>
    <t>1.1.1 a. This agency shall have authority and responsibility for the implementation, monitoring, evaluation, and enforcement of these and State standards.</t>
  </si>
  <si>
    <t>1.1.1 b. This agency shall establish and maintain an advisory board of stakeholders to provide input to the State agency/agencies</t>
  </si>
  <si>
    <t>1.1.1 c. This agency shall undertake all other administrative actions that make available quality driver education programs</t>
  </si>
  <si>
    <t>1.1.1 d. This agency shall develop and execute communication strategies to inform parents and the public about driver education issues and driving laws.</t>
  </si>
  <si>
    <t>1.1.1 e. In addition, the agency shall communicate to entities in a timely fashion about changes to laws, regulations, and procedures and other matters relevant to driver education.</t>
  </si>
  <si>
    <t>1.1.2 a. The administrator shall be qualified to manage and oversee all aspects of the State’s functions in driver education, and be familiar with the delivery of driver education</t>
  </si>
  <si>
    <t>1.1.2 b. The administrator shall be an employee of the agency that has oversight of driver education</t>
  </si>
  <si>
    <t>1.1.2 c. The administrator should meet or exceed the qualifications and training required by the State for a novice driver education instructor and/or school owner or possesses equivalent experience or qualifications.</t>
  </si>
  <si>
    <t>1.2 Application, Oversight and Recordkeeping</t>
  </si>
  <si>
    <t>1.2.1 a. The process shall ensure that only driver education programs that conform to applicable State and national standards are approved</t>
  </si>
  <si>
    <t>1.2.1 b. The process shall ensure that driver education programs are culturally competent by reflecting multicultural education principles</t>
  </si>
  <si>
    <t>1.2.1 c. The process shall administer applications for certification and recertification of driver education instructors, including owner/operators of public and private providers</t>
  </si>
  <si>
    <t>1.2.1 d. The process should list on the appropriate public state website all approved driver education providers</t>
  </si>
  <si>
    <t>1.2.2 a. The state shall establish and maintain a conflict resolution system for disputes between the State agency and driver education providers</t>
  </si>
  <si>
    <t>1.2.2 b. The state shall provide remediation opportunities to driver education programs when sanctions are issued</t>
  </si>
  <si>
    <t>1.2.2 c. The state shall impose financial and/or administrative sanctions for non-compliance with the State requirements</t>
  </si>
  <si>
    <t>1.2.2 d. The state shall deny or revoke approval of driver education programs that do not conform to applicable State and national standards</t>
  </si>
  <si>
    <t>1.2.3 a. The procedures shall include a process for providers to undergo review, by the regulating State authority</t>
  </si>
  <si>
    <t>1.2.3 b. The procedures shall include the right to inspect premises and training records maintained in connection with courses conducted under the program, to interview instructors and students, to inspect vehicles and to inspect classroom and/or behind-the-wheel instruction</t>
  </si>
  <si>
    <t>1.2.3 c. The procedures shall include the verification that all providers continue to meet State requirements</t>
  </si>
  <si>
    <t>1.2.5 a. instructor information</t>
  </si>
  <si>
    <t>1.2.5 b. insurance records</t>
  </si>
  <si>
    <t>1.2.5 c. an individual record sheet for each student including the registration form, attendance, performance results</t>
  </si>
  <si>
    <t>1.2.5 d. course completion certificates</t>
  </si>
  <si>
    <t>1.3 Program Evaluation and Data Collection</t>
  </si>
  <si>
    <t>1.3.1 States shall require driver education providers to collect and report student identification, performance and other data to the designated State agency so that evaluations of the State’s driver education program can be completed and made available to the public</t>
  </si>
  <si>
    <t>1.4 Communication Program</t>
  </si>
  <si>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</si>
  <si>
    <t>1.4.1 a. Informs the public and parents/guardians about State GDL laws including, but not limited to: the role of supervised driving, underage drinking, and zero tolerance laws</t>
  </si>
  <si>
    <t>1.4.1 b. Identifies the at-risk target population</t>
  </si>
  <si>
    <t>1.4.1 c. Provides materials that are culturally competent and reflect multicultural education principles</t>
  </si>
  <si>
    <t>1.4.1 d. Informs the public on the role of parental monitoring/involvement</t>
  </si>
  <si>
    <t>1.4.1 e. Informs the public about State guidelines and regulation of driver education</t>
  </si>
  <si>
    <t>2.1 Driver Education Curricula</t>
  </si>
  <si>
    <t>2.1.1 States shall have driver education that meets or exceeds current nationally recognized content standards such as ADTSEA and DSAA – Attachments A and B. States retains authority in determining what curricula meet its State standards.</t>
  </si>
  <si>
    <t>Do you meet:</t>
  </si>
  <si>
    <t>Attachment A - ADTSEA Content Standards</t>
  </si>
  <si>
    <t>Attachment B - DSAA Content Standards</t>
  </si>
  <si>
    <t>2.1.2 States shall require driver education providers to use formalized written curricula</t>
  </si>
  <si>
    <t>2.1.2 a. The curricula shall include written lesson plans for classroom, behind-the-wheel, observation time, simulation and driving ranges that include goals, objectives and outcomes for learning</t>
  </si>
  <si>
    <t>2.1.2 b. The curricula shall use a variety of multimedia in various combinations to deliver the curriculum. These may include, but are not limited to, videos, written materials, activities, testing, animation, interactive media, or simulations</t>
  </si>
  <si>
    <t>2.1.2 c. The curricula shall use active learning and incorporate higher-order/critical thinking skills</t>
  </si>
  <si>
    <t>2.1.2 d. The curricula shall encourage learners to reflect upon what they have learned as a means to improve retention of concepts</t>
  </si>
  <si>
    <t>2.1.2 e. The curricula shall be culturally competent/responsive and accommodate the multicultural educational needs of learners</t>
  </si>
  <si>
    <t>2.1.3 States shall require core driver instructional hours that focus on the driving task and safe driving practices sufficient to meet the criteria established by the end-of-course examination</t>
  </si>
  <si>
    <t>2.1.3 a. States shall require increased minimum instruction hours consisting of:</t>
  </si>
  <si>
    <t>45 hours of classroom/ theory</t>
  </si>
  <si>
    <t>10 hours of behind-the-wheel</t>
  </si>
  <si>
    <t>10 hours of additional flexible, verifiable instruction, consisting of any of the following, as defined in these standards:</t>
  </si>
  <si>
    <t>Observation</t>
  </si>
  <si>
    <t>Additional Behind-the-wheel</t>
  </si>
  <si>
    <t>Range</t>
  </si>
  <si>
    <t>Simulation</t>
  </si>
  <si>
    <t>Additional Classroom (face-to-face or online)</t>
  </si>
  <si>
    <t>Computer-based independent student learning</t>
  </si>
  <si>
    <t>2.1.3 b. States shall require instructional hours to be delivered across multiple learning stages (e.g. Segment I and Segment II as defined in NHTSA’s GDL Model)</t>
  </si>
  <si>
    <t>2.1.4 States shall ensure that the instruction of novice drivers is completed using concurrent and integrated classroom and behind-the-wheel time where the bulk of the classroom instruction occurs close in time to the in-vehicle instruction to ensure the maximum transfer of skills</t>
  </si>
  <si>
    <t>2.1.4 a. States should establish requirements for driver education which, requires full attendance and successful completion of classroom and behind-the-wheel</t>
  </si>
  <si>
    <t>2.1.4 b. States should establish requirements for driver education which, ensures classroom instruction is spread out over a period of time (distributive learning) and is not completed in fewer than 30 days</t>
  </si>
  <si>
    <t>2.1.4 c. States should establish requirements for driver education which, consists of classroom instruction periods that should not exceed 120 minutes per day</t>
  </si>
  <si>
    <t>2.1.4 d. States should establish requirements for driver education which, consists of behind-the-wheel instruction that:</t>
  </si>
  <si>
    <t>• Has no more than 3 students in the vehicle</t>
  </si>
  <si>
    <t>• Ensures that each student drives no more than 90 minutes per day</t>
  </si>
  <si>
    <t>• Is integrated with laboratory driving simulation and/or driving range instruction, if applicable</t>
  </si>
  <si>
    <t>• May be in addition to classroom instruction provided per day</t>
  </si>
  <si>
    <t>2.1.5 States shall require each student to receive or obtain an approved driver education textbook or educational materials of equal scope (hardcopy or electronic)</t>
  </si>
  <si>
    <t>2.1.6 States shall require successful completion of an approved end-of-course knowledge and skill assessment examination based on the stated goals and objectives to graduate from the driver education program</t>
  </si>
  <si>
    <t>2.1.7 States shall require a course provider to conduct valid post-course evaluations of driver education programs to be completed by the students and/or parent for the purpose of improving the effectiveness of the program</t>
  </si>
  <si>
    <t>2.2 Student Evaluation</t>
  </si>
  <si>
    <t>2.2.1 States shall ensure that providers and instructors deliver timely and ongoing feedback to students on their progress made in classroom, behind-the-wheel, and any other laboratory phases including remedial instruction during the driver education course.</t>
  </si>
  <si>
    <t>2.2.1 a. The evaluation and assessment of each student shall be consistent with the concepts, lessons, and course objectives. The methods for evaluation are clearly stated in the course</t>
  </si>
  <si>
    <t>2.2.1 b. The evaluation and assessment of each student shall be conducted on an ongoing and varied basis following the teaching of major concepts and at the end of the unit or driving session</t>
  </si>
  <si>
    <t>2.2.1 c. The evaluation and assessment of each student shall be constructive, informative, and frequently provided</t>
  </si>
  <si>
    <t>2.2.1 d. The evaluation and assessment of each student shall be graded and tracked by the program and/or the instructor</t>
  </si>
  <si>
    <t>2.2.2 States shall require on-going classroom, and behind-the-wheel evaluations, at a minimum,through</t>
  </si>
  <si>
    <t>2.2.2 a. Evaluation of homework assignments</t>
  </si>
  <si>
    <t>2.2.2 b. Worksheets</t>
  </si>
  <si>
    <t>2.2.2 c. Reports</t>
  </si>
  <si>
    <t>2.2.2 d. Verbal feedback</t>
  </si>
  <si>
    <t>2.2.2 e. Role-playing activities or demonstrations</t>
  </si>
  <si>
    <t>2.2.2 f. End-of-unit tests</t>
  </si>
  <si>
    <t>2.3 Delivery Methods</t>
  </si>
  <si>
    <t>2.3.1 States shall limit the number of students per class based on State student/teacher ratios for the classroom phase of driver education</t>
  </si>
  <si>
    <t>2.3.2 States shall require providers to make available seating and writing space for each student</t>
  </si>
  <si>
    <t>2.3.3 States shall stipulate that an instructor can only teach one classroom at a time</t>
  </si>
  <si>
    <t>2.3.4 States shall require training vehicles for driver education behind-the-wheel and driving range instruction that meets State standards for the safety of students and instructors</t>
  </si>
  <si>
    <t>2.3.4 a. Shall be in safe mechanical condition and equipped with:</t>
  </si>
  <si>
    <t>• Dual-control brakes</t>
  </si>
  <si>
    <t>• Instructor eye-check and rear-view mirrors</t>
  </si>
  <si>
    <t>• Signage visible from all sides of the vehicle, to provide a means for other roadway users to understand that instruction is taking place and provides a possible warning of unexpected maneuvers by the driver</t>
  </si>
  <si>
    <t>• Meets all Federal Motor Vehicle Safety Standards (FMVSS) applicable to the vehicles used; and in accordance with the requirements of the State</t>
  </si>
  <si>
    <t>2.3.4 b. Shall not allow the driver education vehicle to be operated by a student without instructor supervision</t>
  </si>
  <si>
    <t>2.3.4 c. Should be inspected at least annually by a state-approved inspection facility or qualified mechanic and meet all other State vehicle requirements</t>
  </si>
  <si>
    <t>2.3.4 d. Should require all providers to keep a log on each training vehicle, covering issues such as safety and maintenance</t>
  </si>
  <si>
    <t>2.3.4 e. Should require additional equipment for behind-the-wheel and driving range instruction such as:</t>
  </si>
  <si>
    <t>• Cell phone</t>
  </si>
  <si>
    <t>• First-aid/body fluid kit</t>
  </si>
  <si>
    <t>• Fire extinguisher (at least UL rated 5-B:C)</t>
  </si>
  <si>
    <t>• Safety kit</t>
  </si>
  <si>
    <t>• Reflective devices</t>
  </si>
  <si>
    <t>• Flashlight</t>
  </si>
  <si>
    <t>• Crash reporting kit</t>
  </si>
  <si>
    <t>• Brake and accelerator pedal extensions, if required</t>
  </si>
  <si>
    <t>• Appropriate seat cushion(s), if required</t>
  </si>
  <si>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</si>
  <si>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States shall establish requirements:</t>
  </si>
  <si>
    <t>2.3.5 a. Do you allow simulation?</t>
  </si>
  <si>
    <t>• Requires an instructor be trained in the use of simulation to teach the instruction</t>
  </si>
  <si>
    <t>• Supports the classroom and behind-the-wheel content and follows an approved curriculum</t>
  </si>
  <si>
    <t>2.3.5 b. Do you allow driving range instruction?</t>
  </si>
  <si>
    <t>• Requires an instructor be trained in the use of the driving range to teach the instruction</t>
  </si>
  <si>
    <t>• Requires driving range instruction support the classroom and behind-the-wheel content and follow an approved curriculum</t>
  </si>
  <si>
    <t>2.3.6 Do you allow computer-based independent student learning?</t>
  </si>
  <si>
    <t>Planned</t>
  </si>
  <si>
    <t>2.3.6 States shall establish, if applicable, requirements for maximum substitution hours of computer-based independent student learning for classroom instruction. For courses with forty-five (45) hours or more of classroom instruction, no more than ten (10) hours may be substituted.</t>
  </si>
  <si>
    <t>States shall establish requirements that:</t>
  </si>
  <si>
    <t>2.3.6 a. Requires an instructor be trained in the proper use of driver education computer-based independent student learning systems or is assisted by a person trained in the use of computers and computer programs</t>
  </si>
  <si>
    <t>2.3.6 b. Stipulates computer-based independent student learning:</t>
  </si>
  <si>
    <t>• Be approved by the state, proceed from simple to complex and supports the goals and objectives of the driver education program</t>
  </si>
  <si>
    <t>• Not be counted towards behind-the-wheel driver education</t>
  </si>
  <si>
    <t>• Be user-friendly and accessible to all students</t>
  </si>
  <si>
    <t>• Includes consequences for making incorrect skill, knowledge or attitudinal decisions or actions.</t>
  </si>
  <si>
    <t>• Provides remedial practice</t>
  </si>
  <si>
    <t>2.3.6 c. Ensures computer-based independent student learning is classified as classroom instruction and should not exceed the 120 minute per day maximum</t>
  </si>
  <si>
    <t>2.4 Online Delivery Methods</t>
  </si>
  <si>
    <t>Do you have online standards?</t>
  </si>
  <si>
    <t>Do you allow online driver education?</t>
  </si>
  <si>
    <t>2.4.1 States shall establish requirements for the instructional design of online delivery of driver education, if permitted, that establishes how to organize, standardize, communicate and examine the instructional content/curriculum</t>
  </si>
  <si>
    <t>2.4.1 a. An online course syllabus is provided that clearly states the learning objectives, expectations of learners, grading policy, privacy and legal policies, and also includes contact information for the online course provider, online instructor, and technical troubleshooting</t>
  </si>
  <si>
    <t>• Contact information includes hours of availability and expected response time</t>
  </si>
  <si>
    <t>• Contact information for online instructors and the online instructor’s hours of availability are clearly posted on the course website</t>
  </si>
  <si>
    <t>2.4.1 b. Course timeline, important dates, and deadlines are clearly described in the syllabus and on the website</t>
  </si>
  <si>
    <t>2.4.1 c. The syllabus and curriculum both outline any required parent participation and monitoring</t>
  </si>
  <si>
    <t>2.4.1 d. For parent-taught driver education, the course curriculum has a specific component requiring regular parent participation, in addition to conducting the behind-the-wheel portion of the course</t>
  </si>
  <si>
    <t>2.4.1 e. The course is organized into units and lessons, each of which follows a knowledge map and, where appropriate, builds upon previous units and/or concepts</t>
  </si>
  <si>
    <t>2.4.1 f. The curriculum must be up-to-date, accurate, and meet state-established driver education content standards</t>
  </si>
  <si>
    <t>2.4.1 g. The curriculum uses active learning and incorporates higher-order/critical thinking skills</t>
  </si>
  <si>
    <t>2.4.1 h. The instructional design encourages learners to reflect upon what they have learned as a means to improve retention of concepts</t>
  </si>
  <si>
    <t>2.4.1 i. The curriculum is culturally competent and accommodates the multicultural educational needs of learners</t>
  </si>
  <si>
    <t>2.4.1 j. Content uses appropriate readability levels and language use for learners</t>
  </si>
  <si>
    <t>2.4.1 k. All content or learning materials respect copyright laws</t>
  </si>
  <si>
    <t>2.4.1 l. There is no commercial marketing or advertising within the actual course content and lessons other than the course provider’s labeling/ branding</t>
  </si>
  <si>
    <t>2.4.1 m. A glossary of driver education and any other relevant terms is provided on the site</t>
  </si>
  <si>
    <t>2.4.1 n. Resources and materials that are supplemental to the course are clearly indicated as such and are supplied through links, downloadable documents, software, an online resource center, or other means that are easily accessible to the learner</t>
  </si>
  <si>
    <t>2.4.1 o. Courses are facilitated by state-approved online instructors who meet section 3.0 of the Standards as well as the re-certification/re-approval process as outlined in Standard 3.5 in the Standards</t>
  </si>
  <si>
    <t>2.4.1 p. Online instructors facilitate the course using one of two models</t>
  </si>
  <si>
    <t>• Instructor-led: the online instructor leads the course through face-to-face or synchronous methods, interacts with learners regularly, actively monitors learner progress, and reviews assignments or tests as necessary</t>
  </si>
  <si>
    <t>• Instructor-monitored/supported: an online instructor monitors the online course, monitors each learner’s progress, reviews and assesses learner submissions as required, and answers questions or concerns in a reasonable and timely manner</t>
  </si>
  <si>
    <t>2.4.1 q. Online instructors who facilitate and personnel who manage the online driver education system are trained in the effective use of online-based driver education learning systems and methodologies by means of state-approved training</t>
  </si>
  <si>
    <t>2.4.2 States shall establish requirements for the structural design of online delivery of driver education, if permitted, that describes how the course will be implemented in order to meet the learning and course requirements</t>
  </si>
  <si>
    <t>2.4.2 a. The online course uses a variety of multimedia in various combinations to deliver the curriculum. These may include but not limited to videos, written materials, activities, testing, animation, interactive media, and simulations</t>
  </si>
  <si>
    <t>2.4.2 b. The course structure employs one of three models:</t>
  </si>
  <si>
    <t>• Hybrid/blended: the course delivery combines online (virtual) and classroom (face-to-face) instruction and meets the relevant delivery standards for both online and classroom settings. The overall course is instructor-led.</t>
  </si>
  <si>
    <t>• Fully online, instructor-led: the course is delivered online and the majority of learning is synchronous.</t>
  </si>
  <si>
    <t>• Fully online, instructor-monitored/supported: the course is delivered online and involves asynchronous or synchronous interaction.</t>
  </si>
  <si>
    <t>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t>
  </si>
  <si>
    <t>2.4.2 d. The structure of the course should facilitate learner-learner interaction, which allows learners to benefit from the questions and experiences of others, through either</t>
  </si>
  <si>
    <t>• Synchronous mode(s) (e.g., webcam, Skype, video conference, phone conversations)</t>
  </si>
  <si>
    <t>• Asynchronous mode(s) (e.g., blogs, emails, forums, message boards, podcasts, etc.)</t>
  </si>
  <si>
    <t>2.4.2 e. The curriculum is designed to provide at least the minimum number of hours of instruction as prescribed in the Standards section 2.1.3 and is of sufficient rigor, depth, and breadth to meet the learning outcomes</t>
  </si>
  <si>
    <t>• This is exclusive of supplemental material or learner time spent online (i.e., time is measured by the length of time it takes to teach an instructional component, not including extra information, or how long it takes learners to complete the component)</t>
  </si>
  <si>
    <t>2.4.2 f. Online instruction does not exceed time limits as set out by section 2.1.4 of the Standards. The entire online course adheres to the concept of distributive learning, and is completed according to the time requirements set in section 2.1.3</t>
  </si>
  <si>
    <t>2.4.2 g. The online course presents information in various formats, providing supplemental material and resources, and demonstrating instructor capacity to adapt instruction to learner needs</t>
  </si>
  <si>
    <t>2.4.2 h. Online providers encourage learners to begin behind-the-wheel training, according to State licensing, after beginning the online course or as soon as possible after completing the online course</t>
  </si>
  <si>
    <t>2.4.3 States shall establish requirements for the evaluation/testing/assessment of online delivery of driver education, if permitted, that refers to how and what type of evaluation will be carried out for learners, the course, and online instructors</t>
  </si>
  <si>
    <t>2.4.3 a. Evaluations and assessments of learners are consistent with the concepts, lessons, and course objectives. The methods for evaluation are clearly stated in the course</t>
  </si>
  <si>
    <t>2.4.3 b. Evaluation and assessment are conducted in a variety of formats (such as quizzes, electronically submitted assignments, questions regarding video segments, responses in blog/online discussions, random questions, or other means)</t>
  </si>
  <si>
    <t>2.4.3 c. The course contains a pool of quiz and test questions that are randomly selected and distributed across learners and across individual lessons, in order to prevent learners from copying and/or sharing test information</t>
  </si>
  <si>
    <t>2.4.3 d. Evaluation of learners is conducted on an ongoing and varied basis</t>
  </si>
  <si>
    <t>• It may occur following the teaching of major concepts</t>
  </si>
  <si>
    <t>• It shall occur at the end of the unit</t>
  </si>
  <si>
    <t>2.4.3 e. Feedback on evaluations or assessments is constructive, informative, and frequently provided</t>
  </si>
  <si>
    <t>2.4.3 f. Course quizzes, activities, and any other assessment techniques are graded and tracked by the program and/or the online instructor</t>
  </si>
  <si>
    <t>2.4.3 g. Learners are able to see their grades as they progress through the course</t>
  </si>
  <si>
    <t>2.4.3 h. Where applicable, learner progress and performance are communicated to parents/guardians (e.g., for minors)</t>
  </si>
  <si>
    <t>2.4.3 i. For the final test, the identity of each learner should be verified as required by the state</t>
  </si>
  <si>
    <t>2.4.3 j. The online course provider frequently and in various ways assesses the delivery of the course and the curriculum, such as, learners are given the opportunity to provide feedback on the course</t>
  </si>
  <si>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</si>
  <si>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2.4.4 a. The technological requirements such as hardware, web browser, software, internet connection speed, and other required components to take the course are clearly described on the website, prior to the opportunity to purchase the course</t>
  </si>
  <si>
    <t>2.4.4 b. The web pages and components are clearly organized. A site map, contact page, and orientation section that explain how to use the course are provided</t>
  </si>
  <si>
    <t>• Contact information for technical support is provided and technical support hours of availability are clearly posted on the website</t>
  </si>
  <si>
    <t>2.4.4 c. The course and the website are user-friendly, easy to navigate, and accessible to learners</t>
  </si>
  <si>
    <t>2.4.4 d. Courses must require learners to complete all required elements prior to completing the course</t>
  </si>
  <si>
    <t>2.4.4 e. Learner time in the course is tracked by learner activity and work successfully completed on the course and not just the amount of time the learner is “logged in”. Computer system support, downloading videos, and other non-course related support do not count toward learner time</t>
  </si>
  <si>
    <t>2.4.4 f. Learners are required to use a username and password to enroll in and to access the course at all times</t>
  </si>
  <si>
    <t>2.4.4 g. Learners are logged out of the course after a specified amount of inactivity established by the State or the online provider. The learner is required to login again to resume the course</t>
  </si>
  <si>
    <t>2.4.4 h. The identity of each learner is verified on a random basis throughout the course to ensure the learner who is signed in is the individual completing the course (e.g. the learner is prompted with security questions upon login and at random during the course.)</t>
  </si>
  <si>
    <t>2.4.4 i. When learners log back into the course, they are able to resume from their last verified activity</t>
  </si>
  <si>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</si>
  <si>
    <t>2.4.5 a. The course and the online provider shall be authorized by the state-regulating authority to operate within the state and to provide online driver education instruction for the purpose of meeting state certification requirements</t>
  </si>
  <si>
    <t>• If the state requires online providers to re-apply for approval to operate, the online provider shall meet the State requirements</t>
  </si>
  <si>
    <t>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t>
  </si>
  <si>
    <t>2.4.5 c. The state should list on the appropriate public state website all approved providers, as well as those online providers who previously held state approval but who are no longer approved</t>
  </si>
  <si>
    <t>2.4.5 d. The online provider’s website describes how the course meets state and/or federal accessibility standards (e.g., conforms to US Sections 504 and 508 of the Rehabilitation Act in connection to information technology) to ensure equal access to all users</t>
  </si>
  <si>
    <t>• The online provider’s website provides alternative options for users with special needs to access web content</t>
  </si>
  <si>
    <t>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t>
  </si>
  <si>
    <t>2.4.5 f. Online providers follow state and/or federal legal requirements for the transmission of personal and/or confidential information electronically or in hard copy format</t>
  </si>
  <si>
    <t>2.4.5 g. The online provider’s privacy policy is clearly stated on the website</t>
  </si>
  <si>
    <t>2.4.5 h. Those individuals who have access to personal identification information (PII) within learner files meet state and/or federal legal requirements for working with youth (e.g. background checks or fingerprinting)</t>
  </si>
  <si>
    <t>2.4.5 i. Online instructors meet professional and legal requirements as set in Section 3.0 of the Standards and/or by the State</t>
  </si>
  <si>
    <t>2.4.5 j. Identification of learners is verified by random checks and as specified by the state throughout the online course and for the final test</t>
  </si>
  <si>
    <t>2.4.5 k. Successful or unsuccessful completion of the course and results of learners are recorded and kept in a secure file/location as required by the state regulating authority</t>
  </si>
  <si>
    <t>2.4.5 l. Results of performance are reported to learners immediately and, if the course is passed successfully, the certificate of completion is issued as specified by the state</t>
  </si>
  <si>
    <t>2.4.5 m. Course completion certificates are issued in a secure manner to the learner and/or the appropriate state authority</t>
  </si>
  <si>
    <t>2.4.5 n. All technological hardware and software meets state and/or federal requirements concerning the use of technology for professional or instructional purposes</t>
  </si>
  <si>
    <t>2.4.5 o. For minors, parental/guardian authorization to participate in the course is required in order to verify that the learner has not enrolled in driver education without parental consent</t>
  </si>
  <si>
    <t>3.1.1 a. Possess a valid driver's license (held for at least 5 consecutive years).</t>
  </si>
  <si>
    <t>3.1.1 b. Have an acceptable driving record.</t>
  </si>
  <si>
    <t>3.1.1 c. Pass Federal and State criminal background checks.</t>
  </si>
  <si>
    <t>3.1.1 d. Meet health or physical requirements.</t>
  </si>
  <si>
    <t>3.1.1 e. Achieve the minimum academic education requirement (high school graduate).</t>
  </si>
  <si>
    <t>3.1.1 f. Meet the minimum age requirement-(at least 21 years of age).</t>
  </si>
  <si>
    <t>3.1.2 a. Instructor candidates must pass a basic driver knowledge test including State specific traffic laws</t>
  </si>
  <si>
    <t>3.1.2 b. Instructor candidates must pass a basic driving skills assessment</t>
  </si>
  <si>
    <t>3.1.3 States should require programs to pre-screen an individual to determine if they are an acceptable candidate to enter the instructor preparation program</t>
  </si>
  <si>
    <t>3.2 Training</t>
  </si>
  <si>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</si>
  <si>
    <t>3.2.1 a. Demonstrate comprehension of the foundations of novice driver education by:</t>
  </si>
  <si>
    <t>i. applying and/or verbalizing risk management skills to the task of driving either as a driver or passenger;</t>
  </si>
  <si>
    <t>ii. identifying and demonstrating safe driving techniques; and</t>
  </si>
  <si>
    <t>iii. demonstrating how to drive in a highly social, strategic, and cooperative manner (environmentally friendly).</t>
  </si>
  <si>
    <t>3.2.1 b. Demonstrate knowledge of the driver education curriculum content, including:</t>
  </si>
  <si>
    <t>i. State specific rules (i.e., GDL requirements);</t>
  </si>
  <si>
    <t>ii. rules of the road (State’s Highway Traffic/ Vehicle Code);</t>
  </si>
  <si>
    <t>iii. safe driving techniques;</t>
  </si>
  <si>
    <t>iv. risk management/ risk avoidance practices and procedures; and</t>
  </si>
  <si>
    <t>v. decision making skills.</t>
  </si>
  <si>
    <t>3.2.1 c. Recognize and explain the general nature of the foundations of novice driver education within the highway transportation system and the consequences of system failures.</t>
  </si>
  <si>
    <t>3.2.1 d. Explain and apply the principles of perception to risk management when operating a motor vehicle.</t>
  </si>
  <si>
    <t>3.2.1 e. Explain and apply the techniques for managing risk when operating a motor vehicle over pre-selected on and off-street activities.</t>
  </si>
  <si>
    <t>3.2.1 f. Recognize and identify physical, social, and psychological influences that can affect motor vehicle operator performance.</t>
  </si>
  <si>
    <t>3.2.1 g. Identify current and emerging vehicle technologies (i.e. forward collision warning, electronic stability control, warning mirrors and cameras, etc.).</t>
  </si>
  <si>
    <t>3.2.1 h. Demonstrate concepts and generalizations that enable one to make objective decisions regarding the:</t>
  </si>
  <si>
    <t>i. choice to drive unimpaired;</t>
  </si>
  <si>
    <t>ii. use of occupant restraints and protective devices;</t>
  </si>
  <si>
    <t>iii. benefits of effective speed management;</t>
  </si>
  <si>
    <t>iv. strategies to drive without distraction, fatigue, drowsy driving, and road rage;</t>
  </si>
  <si>
    <t>v. environmental factors that influence the decision-making process;</t>
  </si>
  <si>
    <t>vi. use of visual skills to obtain appropriate information to make reduced-risk decisions in low, moderate, and high risk driving environments;</t>
  </si>
  <si>
    <t>vii. management of time, space, and visibility when operating a motor vehicle;</t>
  </si>
  <si>
    <t>viii. interaction with other roadway users in a positive manner;</t>
  </si>
  <si>
    <t>ix. expectations of the motor vehicle operator from the other roadway user’s point of view;</t>
  </si>
  <si>
    <t>x. use of balanced vehicle movement.</t>
  </si>
  <si>
    <t>3.2.1 i. Identify and support additonal skills practice with parents/ guardians/ mentors.</t>
  </si>
  <si>
    <t>3.2.1 j. Identify laws, rules, and regulations that govern the smooth movement of traffic.</t>
  </si>
  <si>
    <t>3.2.1 k. Identify and support rules and regulations governing a State’s GDL program and licensing tests.</t>
  </si>
  <si>
    <t>3.2.1 l. Demonstrate comprehension of administrative rules, including:</t>
  </si>
  <si>
    <t>i. school, instructor, and student in-vehicle responsibilities;</t>
  </si>
  <si>
    <t>ii. dual controls and restraint systems use;</t>
  </si>
  <si>
    <t>iii. optional in-vehicle instructional equipment use;</t>
  </si>
  <si>
    <t>iv. appropriate use of driver education textbooks;</t>
  </si>
  <si>
    <t>v. assessment requirements;</t>
  </si>
  <si>
    <t>vi. record keeping protocol;</t>
  </si>
  <si>
    <t>vii. when to offer the program and minimum number of required periods;</t>
  </si>
  <si>
    <t>viii. computer program(s) use;</t>
  </si>
  <si>
    <t>ix. requirements for size of classes and facilities.</t>
  </si>
  <si>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</si>
  <si>
    <t>3.2.2 a. Describe the history of driver education.</t>
  </si>
  <si>
    <t>3.2.2 b. Describe and demonstrate the fundamental concepts of learning.</t>
  </si>
  <si>
    <t>3.2.2 c. Describe and demonstrate the fundamental concepts of teaching.</t>
  </si>
  <si>
    <t>3.2.2 d. Demonstrate how to use lesson plans and curricula.</t>
  </si>
  <si>
    <t>3.2.2 e. Demonstrate how to use effective questioning techniques.</t>
  </si>
  <si>
    <t>3.2.2 f. Describe and demonstrate professional responsibilities and accountability of the driver education instructor.</t>
  </si>
  <si>
    <t>3.2.2 g. Describe and abide by sexual harassment policies.</t>
  </si>
  <si>
    <t>3.2.2 h. Describe the importance of liability protection</t>
  </si>
  <si>
    <t>3.2.2 i. Describe and demonstrate the process for preparing to teach.</t>
  </si>
  <si>
    <t>3.2.2 j. Describe and demonstrate techniques for classroom management.</t>
  </si>
  <si>
    <t>3.2.2 k. Describe and demonstrate techniques for student assessment and evaluation.</t>
  </si>
  <si>
    <t>3.2.2 l. Describe the process for coordination between classroom and behind-the-wheel instruction.</t>
  </si>
  <si>
    <t>3.2.2 m. Describe how to and the need for additional training to conduct online and virtual classroom driver education.</t>
  </si>
  <si>
    <t>3.2.2 n. Describe how to and the need for additional training to address special needs driver education students.</t>
  </si>
  <si>
    <t>3.2.2 o. Describe and demonstrate how to use lesson plans for in-vehicle instruction.</t>
  </si>
  <si>
    <t>3.2.2 p. Describe and demonstrate how to manage the mobile classroom.</t>
  </si>
  <si>
    <t>3.2.2 q. Describe and demonstrate in-vehicle teaching techniques including coaching and correction.</t>
  </si>
  <si>
    <t>3.2.2 r. Describe and demonstrate how to evaluate and provide feedback to the student driver and observers.</t>
  </si>
  <si>
    <t>3.2.2 s. Describe and demonstrate techniques for teaching:</t>
  </si>
  <si>
    <t>i. visual systems and vision control</t>
  </si>
  <si>
    <t>ii. hazard perception and decision making</t>
  </si>
  <si>
    <t>iii. speed and space management</t>
  </si>
  <si>
    <t>iv. steering control and vehicle balance</t>
  </si>
  <si>
    <t>v. time management</t>
  </si>
  <si>
    <t>vi. communication</t>
  </si>
  <si>
    <t>vii. driver responsibility</t>
  </si>
  <si>
    <t>3.2.2 t. Describe and demonstrate how to manage and take control of the vehicle during in vehicle instruction.</t>
  </si>
  <si>
    <t>3.2.2 u. Describe what to do in an emergency or collision.</t>
  </si>
  <si>
    <t>3.2.2 v. Describe the role and use of on-board technologies for in-vehicle instruction.</t>
  </si>
  <si>
    <t>3.2.2 w. Describe how to and the need for additional training to conduct simulation and driving range instruction.</t>
  </si>
  <si>
    <t>3.2.2 x. Demonstrate the skills necessary to develop partnerships and communicate with parents/mentors/guardians and state officials.</t>
  </si>
  <si>
    <t>3.2.2 y. Identify how to locate and describe jurisdictional laws, rules, policies and procedures related to vehicle operation and driver education.</t>
  </si>
  <si>
    <t>3.2.3 a. How to utilize and adapt classroom lesson plans and deliver classroom presentations.</t>
  </si>
  <si>
    <t>3.2.3 b. How to utilize and adapt lesson plans to deliver behind-the-wheel lessons, utilizing coaching techniques for in-vehicle instruction, and</t>
  </si>
  <si>
    <t>i. demonstrate how to utilize standards of driver performance,</t>
  </si>
  <si>
    <t>ii. demonstrate a variety coaching techniques for in-vehicle instruction, and deliver BTW lessons.</t>
  </si>
  <si>
    <t>3.2.3 c. How to influence learning and habit development.</t>
  </si>
  <si>
    <t>3.2.3 d. How to assess student performance.</t>
  </si>
  <si>
    <t>3.2.3 e. How to assist the learner to apply concepts from classroom and BTW instruction.</t>
  </si>
  <si>
    <t>3.2.3 f. Knowledge of risk management principles in all driving situations.</t>
  </si>
  <si>
    <t>3.2.3 g. Risk assessment procedures and provide timely intervention for in-vehicle instruction.</t>
  </si>
  <si>
    <t>3.2.3 h. How to conduct computer assisted, online, simulation based and range exercise instruction (if applicable)</t>
  </si>
  <si>
    <t>3.2.3 i. How to assess the course.</t>
  </si>
  <si>
    <t>3.2.3 j. How to schedule and grade.</t>
  </si>
  <si>
    <t>3.3 Student Teaching/Practicum</t>
  </si>
  <si>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</si>
  <si>
    <t>3.4 Exit Assessment</t>
  </si>
  <si>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</si>
  <si>
    <t>3.4.1 a. Must pass an advanced exit level, driver knowledge test</t>
  </si>
  <si>
    <t>3.4.1 b. Must pass an advanced exit level, instructor knowledge test</t>
  </si>
  <si>
    <t>3.4.1 c. Must pass an advanced exit level, in-vehicle teaching skills assessment</t>
  </si>
  <si>
    <t>3.5 Ongoing Training and Recertification</t>
  </si>
  <si>
    <t>4.1 Communication Between the State Driver Education Agency/Agencies and the Driver Licensing Authority</t>
  </si>
  <si>
    <t>4.2.1 States shall adopt a comprehensive three-stage Graduated Driver Licensing (GDL) system that contains the recommended GDL components and restrictions as featured in the National Highway Traffic Safety Administration (NHTSA) GDL Model. See Attachment F.</t>
  </si>
  <si>
    <t>4.3 Coordination and Education of Courts and Law Enforcement</t>
  </si>
  <si>
    <t>4.4 Knowledge and Skills Tests</t>
  </si>
  <si>
    <t>4.4.2 States shall develop and implement a valid and reliable driver’s license knowledge and skills test, such as the AAMVA NMDTS, which assesses the novice driver’s understanding of laws and principles of driving and that assesses their ability to operate a motor vehicle</t>
  </si>
  <si>
    <t>5.1 Supervised Driving Practice</t>
  </si>
  <si>
    <t>• supervising an extended learner permit period of at least six (6) months;</t>
  </si>
  <si>
    <t>• providing weekly supervised practice driving in a wide variety of increasingly</t>
  </si>
  <si>
    <t>• challenging driving situations;</t>
  </si>
  <si>
    <t>• conducting a minimum of fifty (50) hours of supervised practice driving.</t>
  </si>
  <si>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</si>
  <si>
    <t>5.2 Parent Seminar</t>
  </si>
  <si>
    <t>5.2.2 a. Modeling safe driving behavior</t>
  </si>
  <si>
    <t>5.2.2 b. Determining the readiness of the teen to begin the learning process</t>
  </si>
  <si>
    <t>5.2.2 c. Managing the novice driver’s overall learning-to-drive experience</t>
  </si>
  <si>
    <t>5.2.2 d. Conducting effective supervised practice driving</t>
  </si>
  <si>
    <t>5.2.2 e. Determining the teen’s readiness to advance to the next licensing stage and assume broader driving privileges</t>
  </si>
  <si>
    <t>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t>
  </si>
  <si>
    <t>5.3 Parent Progress Reports</t>
  </si>
  <si>
    <t>5.3.1 States shall require the driver education provider to ensure parents are informed about their teen’s progress throughout the driver education course, and receive a post-course final assessment report that informs them of the progress and proficiency of their teen driver</t>
  </si>
  <si>
    <t>5.4 Parent Resources</t>
  </si>
  <si>
    <t>5.4.1 a. Rules, regulations and expectations of the State GDL and Driver Education requirements</t>
  </si>
  <si>
    <t>5.4.1 b. A list of State approved driver education schools</t>
  </si>
  <si>
    <t>5.4.1 c. Access to a “Parent-Teen Driving Agreement”</t>
  </si>
  <si>
    <t>5.4.1 d. Access to a tool for logging the required hours of supervised practice</t>
  </si>
  <si>
    <t>-</t>
  </si>
  <si>
    <t>QUESTION SUPPORTING ANSWERS</t>
  </si>
  <si>
    <t>QUESTION SUPPORTING DOCUMENTATION</t>
  </si>
  <si>
    <t>Other Codes</t>
  </si>
  <si>
    <t>Program Administration - Self Assessment</t>
  </si>
  <si>
    <t>Date</t>
  </si>
  <si>
    <t>Responsible  Contact</t>
  </si>
  <si>
    <t>Notes</t>
  </si>
  <si>
    <t>Supporting Documentation</t>
  </si>
  <si>
    <t>Program Administration - All responses require supporting documents. Insert the title and link to each document</t>
  </si>
  <si>
    <t>Assessor</t>
  </si>
  <si>
    <t>Questions</t>
  </si>
  <si>
    <t>Future Plans</t>
  </si>
  <si>
    <t xml:space="preserve">Are grants (402 funds) used to fund any portion of the driver education program?  </t>
  </si>
  <si>
    <t xml:space="preserve">Do you ensure that only driver education programs that conform to applicable state and national standards are approved? </t>
  </si>
  <si>
    <t>Education / Training</t>
  </si>
  <si>
    <t>2.1.1</t>
  </si>
  <si>
    <t xml:space="preserve">Does your state have content standards? If yes, please provide them. </t>
  </si>
  <si>
    <t>Does your driver education program meet or exceed current nationally recognized content standards?</t>
  </si>
  <si>
    <t>If so, does your State meet ADTSEA or DSAA content standards? (Attachments A and B of the Standards)</t>
  </si>
  <si>
    <t>2.1.2</t>
  </si>
  <si>
    <t xml:space="preserve">Are driver education providers required to use formalized written curricula? </t>
  </si>
  <si>
    <t xml:space="preserve">Is there a standardized driver education curriculum? If yes who developed this curriculum? </t>
  </si>
  <si>
    <t xml:space="preserve">Are driver education providers given a list of acceptable curricula to use? If yes, list all curricula that you provide? </t>
  </si>
  <si>
    <t>Is there an approval process for curricula? If yes, what is the approval process?</t>
  </si>
  <si>
    <t xml:space="preserve">How often is the curriculum reviewed and updated? </t>
  </si>
  <si>
    <t>How is it reviewed and updated? Who reviews and updates the curriculum?</t>
  </si>
  <si>
    <t xml:space="preserve">Is the curriculum based on the State’s crash data and crash causation factors?  </t>
  </si>
  <si>
    <t>Can any portion of the driver education curriculum be completed through non-traditional classroom teaching and learning experiences?</t>
  </si>
  <si>
    <t>2.1.2.a</t>
  </si>
  <si>
    <t>Does your state recognize for credit simulation and/or driving range lessons?</t>
  </si>
  <si>
    <t>Are written lesson plans for classroom, behind-the-wheel, observation time, simulation and driving ranges that include goals, objectives and outcomes for learning provided in your state curricula?</t>
  </si>
  <si>
    <t>2.1.2.b</t>
  </si>
  <si>
    <t xml:space="preserve"> Is a variety of multimedia in various combinations provided in your state curricula to deliver the curriculum? If yes, what kind of multimedia?</t>
  </si>
  <si>
    <t>2.1.2.c</t>
  </si>
  <si>
    <t>Are active learning and higher-order/critical thinking skills incorporated in your state curricula?</t>
  </si>
  <si>
    <t>2.1.2.d</t>
  </si>
  <si>
    <t>Are learners provided with the opportunity to reflect upon what they have learned as a means to improve retention of concepts in your state curricula?</t>
  </si>
  <si>
    <t>2.1.2.e</t>
  </si>
  <si>
    <t xml:space="preserve">Are your state curricula culturally competent and accommodates the multicultural educational needs of learners? </t>
  </si>
  <si>
    <t>2.1.3</t>
  </si>
  <si>
    <t>2.1.3.a</t>
  </si>
  <si>
    <t xml:space="preserve">List your current minimum instruction hours? </t>
  </si>
  <si>
    <t>2.1.3.b</t>
  </si>
  <si>
    <t>Are your instructional hours delivered across multiple learning stages? How many hours for each stage?</t>
  </si>
  <si>
    <t>2.1.4</t>
  </si>
  <si>
    <t xml:space="preserve">How do you integrate the classroom with the behind-the-wheel portion and vice versa? </t>
  </si>
  <si>
    <t>2.1.4.a</t>
  </si>
  <si>
    <t xml:space="preserve">What is your attendance policy for successful completion of classroom and behind-the-wheel? </t>
  </si>
  <si>
    <t>2.1.4.b</t>
  </si>
  <si>
    <t>Describe how the typical classroom course is scheduled?</t>
  </si>
  <si>
    <t xml:space="preserve">How many days is the classroom instruction completed in? </t>
  </si>
  <si>
    <t>2.1.4.c</t>
  </si>
  <si>
    <t xml:space="preserve">How long is a classroom instructional period per day? </t>
  </si>
  <si>
    <t>2.1.4.d</t>
  </si>
  <si>
    <t xml:space="preserve">How many students are allowed in the vehicle at once? </t>
  </si>
  <si>
    <t>How long does each driver drive?</t>
  </si>
  <si>
    <t>Is behind-the-wheel instruction integrated with laboratory driving simulation and/or driving range instruction?</t>
  </si>
  <si>
    <t>2.1.5</t>
  </si>
  <si>
    <t xml:space="preserve">Do you require a driver education textbook? </t>
  </si>
  <si>
    <t xml:space="preserve">If yes, which textbook(s) are approved? </t>
  </si>
  <si>
    <t>2.1.6 States shall require successful completion of an approved end-of-course knowledge and skill assessment examination based on the stated goals and objectives to graduate from the driver education program.</t>
  </si>
  <si>
    <t>Do you require successful completion of an end-of-course knowledge and skill assessment exam?</t>
  </si>
  <si>
    <t xml:space="preserve">Who developed the end-of-course knowledge and skill assessment exam? </t>
  </si>
  <si>
    <t xml:space="preserve">How often is the exam reviewed and updated? </t>
  </si>
  <si>
    <t>Is the exam only paper or is it electronic?</t>
  </si>
  <si>
    <t>How are the exam scores recorded?</t>
  </si>
  <si>
    <t>How many times may a student take the test?</t>
  </si>
  <si>
    <t>Is the test always the same test questions?</t>
  </si>
  <si>
    <t>Can the end of course test requirement be waived?</t>
  </si>
  <si>
    <t>Is there any re-teaching required between testing attempts?</t>
  </si>
  <si>
    <t>2.1.7</t>
  </si>
  <si>
    <t xml:space="preserve">Do you require post-course evaluations of driver education programs? If yes, what does the evaluation consist of? </t>
  </si>
  <si>
    <t>Who created the post-course evaluations?</t>
  </si>
  <si>
    <t>Who reviews the post-course evaluations?</t>
  </si>
  <si>
    <t xml:space="preserve">What areas of the evaluation are being measured or evaluated? </t>
  </si>
  <si>
    <t>Student Evaluation</t>
  </si>
  <si>
    <t>2.2.1</t>
  </si>
  <si>
    <t xml:space="preserve">How do you ensure that providers and instructors deliver timely and ongoing feedback to students? </t>
  </si>
  <si>
    <t>2.2.1.a</t>
  </si>
  <si>
    <t xml:space="preserve">Are there consistent evaluation areas and specific requirements? </t>
  </si>
  <si>
    <t xml:space="preserve">How is the evaluation and assessment of the student consistent with the concepts, lessons and course objectives? </t>
  </si>
  <si>
    <t>2.2.1.b</t>
  </si>
  <si>
    <t xml:space="preserve">How is the evaluation and assessment of the student conducted? </t>
  </si>
  <si>
    <t>Is it on an ongoing and varied basis following the teaching of major concepts and at the end of the unit or driving session?</t>
  </si>
  <si>
    <t>2.2.1.c</t>
  </si>
  <si>
    <t>Is the evaluation and assessment of the student constructive, informative, and frequently provided? How would this be evaluated?</t>
  </si>
  <si>
    <t>2.2.1.d</t>
  </si>
  <si>
    <t>Is the evaluation and assessment of the student graded and tracked by the program and/or the instructor? If yes, what records should be kept and for how long?</t>
  </si>
  <si>
    <t>Where are the records kept?</t>
  </si>
  <si>
    <t>How are the records used?</t>
  </si>
  <si>
    <t>2.2.2</t>
  </si>
  <si>
    <t xml:space="preserve">Are on-going classroom and behind-the-wheel evaluations required? </t>
  </si>
  <si>
    <t xml:space="preserve">If yes, how do you require these evaluations? </t>
  </si>
  <si>
    <t>2.2.2.a</t>
  </si>
  <si>
    <t>2.2.2.b</t>
  </si>
  <si>
    <t>2.2.2.c</t>
  </si>
  <si>
    <t>2.2.2.d</t>
  </si>
  <si>
    <t>2.2.2.e</t>
  </si>
  <si>
    <t>2.2.2.f</t>
  </si>
  <si>
    <t>Delivery Methods</t>
  </si>
  <si>
    <t>2.3.1</t>
  </si>
  <si>
    <t xml:space="preserve">What is your state’s student/teacher ratio for the classroom phase of driver education?  </t>
  </si>
  <si>
    <t>Does the state limit the number of students per class?</t>
  </si>
  <si>
    <t>2.3.2</t>
  </si>
  <si>
    <t xml:space="preserve">Are seating and writing space for each student made available? </t>
  </si>
  <si>
    <t xml:space="preserve">What is made available? </t>
  </si>
  <si>
    <t>2.3.3</t>
  </si>
  <si>
    <t xml:space="preserve">Is it stipulated that an instructor can only teach one classroom at a time? </t>
  </si>
  <si>
    <t>Where and what is the policy prohibiting instructors from teaching more than one classroom at a time?</t>
  </si>
  <si>
    <t>2.3.4</t>
  </si>
  <si>
    <t xml:space="preserve">Do you have standards for training vehicles for driver education? </t>
  </si>
  <si>
    <t>If yes, what standards do you have?</t>
  </si>
  <si>
    <t>2.3.4.a</t>
  </si>
  <si>
    <t xml:space="preserve">Do you have standards for training vehicles that they shall be in safe mechanical condition, equipped with the above, and meet all FMVSS? </t>
  </si>
  <si>
    <t>2.3.4.b</t>
  </si>
  <si>
    <t xml:space="preserve">Do you have standards or requirements for training vehicles that does not allow the driver education vehicle to be operated by a student without instructor supervision?
</t>
  </si>
  <si>
    <t>2.3.4.c</t>
  </si>
  <si>
    <t>Do you have standards for training vehicles to be inspected annually by an approved facility or mechanic?</t>
  </si>
  <si>
    <t>If yes, what are your standards/</t>
  </si>
  <si>
    <t>2.3.4.d</t>
  </si>
  <si>
    <t xml:space="preserve">Is a log on each training vehicle, covering issues, such as safety and maintenance kept? </t>
  </si>
  <si>
    <t>What does the log cover?</t>
  </si>
  <si>
    <t>2.3.4.e</t>
  </si>
  <si>
    <t>Is additional equipment for behind-the-wheel and driving range instruction, such as those listed above required? What equipment do you require?</t>
  </si>
  <si>
    <t>2.3.5</t>
  </si>
  <si>
    <t>2.3.5.a</t>
  </si>
  <si>
    <t xml:space="preserve">Is driving simulation allowed? </t>
  </si>
  <si>
    <t>If so, how many?</t>
  </si>
  <si>
    <t>At what ratio?</t>
  </si>
  <si>
    <t xml:space="preserve">Are instructors required to be trained in simulation? </t>
  </si>
  <si>
    <t xml:space="preserve">How are they trained? </t>
  </si>
  <si>
    <t xml:space="preserve">Do you require the simulation to support the classroom and BTW content and follow an approved curriculum? </t>
  </si>
  <si>
    <t>If yes, how do you do this and what approved curriculum does it follow?</t>
  </si>
  <si>
    <t>2.3.5.b</t>
  </si>
  <si>
    <t xml:space="preserve">Are driving ranges allowed? </t>
  </si>
  <si>
    <t>If yes, do you substitute hours of range for behind-the-wheel?</t>
  </si>
  <si>
    <t xml:space="preserve">Are instructors required to be trained in driving ranges? How are they trained? </t>
  </si>
  <si>
    <t xml:space="preserve">Do you require the range instruction to support the classroom and BTW content and follow an approved curriculum? </t>
  </si>
  <si>
    <t>2.3.6</t>
  </si>
  <si>
    <t xml:space="preserve">Is computer-based independent student learning allowed? If yes, do you substitute hours of computer-based student learning for classroom? If so, how many? </t>
  </si>
  <si>
    <t>2.3.6.a</t>
  </si>
  <si>
    <t xml:space="preserve">Are instructors required to be trained in computer-based student learning? </t>
  </si>
  <si>
    <t>How are they trained?</t>
  </si>
  <si>
    <t>2.3.6.b</t>
  </si>
  <si>
    <t xml:space="preserve">Is the computer-based program required to proceed from simple to complex and support the goals and objectives of the driver education program? </t>
  </si>
  <si>
    <t xml:space="preserve">If yes, how do you do this? 
</t>
  </si>
  <si>
    <t>Do you require the computer-based program to be counted towards BTW? Please explain.</t>
  </si>
  <si>
    <t xml:space="preserve">Is it required the computer-based program is user-friendly and accessible to all students? </t>
  </si>
  <si>
    <t>How have you accomplished this?</t>
  </si>
  <si>
    <t>Is it required the computer-based program includes consequences for making incorrect skill, knowledge or attitudinal decisions or actions? How is that done?</t>
  </si>
  <si>
    <t>Is it required for the computer-based program to provide remedial practice? How is that done?</t>
  </si>
  <si>
    <t>How is that done?</t>
  </si>
  <si>
    <t>2.3.6.c</t>
  </si>
  <si>
    <t xml:space="preserve">Do you ensure the computer-based program is classified as classroom instruction and does not exceed the 120 minute per day maximum? </t>
  </si>
  <si>
    <t xml:space="preserve">How long is the program? </t>
  </si>
  <si>
    <t>Online Delivery Methods</t>
  </si>
  <si>
    <t>2.4.1</t>
  </si>
  <si>
    <t xml:space="preserve">Is online driver education allowed? </t>
  </si>
  <si>
    <t>2.4.1.a</t>
  </si>
  <si>
    <t xml:space="preserve">What does your online course syllabus provide? </t>
  </si>
  <si>
    <t xml:space="preserve">Is contact information included? </t>
  </si>
  <si>
    <t>If yes, what contact information do you require be provided?</t>
  </si>
  <si>
    <t>2.4.1.b</t>
  </si>
  <si>
    <t xml:space="preserve">Is a course timeline, important dates, and deadlines provided? </t>
  </si>
  <si>
    <t xml:space="preserve">If yes, what do you provide? </t>
  </si>
  <si>
    <t>2.4.1.c</t>
  </si>
  <si>
    <t>Does the syllabus and curriculum both outline any required parent participation and monitoring?</t>
  </si>
  <si>
    <t xml:space="preserve">If yes, what kind of parent participation and monitoring? Please explain. </t>
  </si>
  <si>
    <t>2.4.1.d</t>
  </si>
  <si>
    <t xml:space="preserve">For parent-taught driver education, does the course curriculum have a specific component requiring regular parent participation, in addition to conducting the behind-the-wheel portion of the course? </t>
  </si>
  <si>
    <t xml:space="preserve">If yes, what is the parent participation? Please explain. </t>
  </si>
  <si>
    <t>2.4.1.e</t>
  </si>
  <si>
    <t xml:space="preserve">Is the online course organized into units and lessons? </t>
  </si>
  <si>
    <t>How is it organized? What are the units and lessons?</t>
  </si>
  <si>
    <t xml:space="preserve">Do the lessons follow a knowledge map that builds upon previous units and/or concepts? If yes, please explain. </t>
  </si>
  <si>
    <t>2.4.1.f</t>
  </si>
  <si>
    <t>How do you ensure the curriculum is up-to-date? What is the process?</t>
  </si>
  <si>
    <t>2.4.1.g</t>
  </si>
  <si>
    <t xml:space="preserve">How does the curriculum use active learning and incorporate higher-order/critical thinking skills? </t>
  </si>
  <si>
    <t>2.4.1.h</t>
  </si>
  <si>
    <t xml:space="preserve">Does the instructional design include review pages or questions that help the learner reflect upon what was taught? </t>
  </si>
  <si>
    <t xml:space="preserve">How else is the learner given an opportunity to reflect upon what they have learned? </t>
  </si>
  <si>
    <t>2.4.1.i</t>
  </si>
  <si>
    <t>How is the online curriculum culturally competent and accommodates the multicultural educational needs of learners?</t>
  </si>
  <si>
    <t>2.4.1.j</t>
  </si>
  <si>
    <t>How are readability levels measured for appropriateness?</t>
  </si>
  <si>
    <t>2.4.1.k</t>
  </si>
  <si>
    <t xml:space="preserve">Do the content and learning materials respect copyright laws?  </t>
  </si>
  <si>
    <t>How are providers required to prove their course is compliant with all copyright laws?</t>
  </si>
  <si>
    <t>2.4.1.l</t>
  </si>
  <si>
    <t xml:space="preserve">Is there any commercial marketing or advertising within the course? </t>
  </si>
  <si>
    <t xml:space="preserve">If yes, what kind of advertising or marketing? </t>
  </si>
  <si>
    <t>2.4.1.m</t>
  </si>
  <si>
    <t>Is there a glossary of relevant terms provided?</t>
  </si>
  <si>
    <t>2.4.1.n</t>
  </si>
  <si>
    <t xml:space="preserve">Are supplemental resources and materials clearly indicated and supplied in an easily accessible way? </t>
  </si>
  <si>
    <t>How are the materials supplied?</t>
  </si>
  <si>
    <t>2.4.1.o</t>
  </si>
  <si>
    <t xml:space="preserve">Who are the courses facilitated by? </t>
  </si>
  <si>
    <t xml:space="preserve">Do they meet instructor training standards and requirements in in Section 3.0 and 3.5? </t>
  </si>
  <si>
    <t>2.4.1.p</t>
  </si>
  <si>
    <t>What model does the online course use? (i.e instructor-led or instructor-monitored/supported model)</t>
  </si>
  <si>
    <t>2.4.1.q</t>
  </si>
  <si>
    <t>Are your online instructors trained in online-based learning?</t>
  </si>
  <si>
    <t>If yes how are they trained?</t>
  </si>
  <si>
    <t>2.4.2</t>
  </si>
  <si>
    <t xml:space="preserve">What requirements do you have for the structural design of online driver education? </t>
  </si>
  <si>
    <t>2.4.2.a</t>
  </si>
  <si>
    <t xml:space="preserve">Does the online course use a variety of multimedia? If yes, what types of multimedia? </t>
  </si>
  <si>
    <t>How is the level of variety of media determined?</t>
  </si>
  <si>
    <t>2.4.2.b</t>
  </si>
  <si>
    <t xml:space="preserve">Does the course structure of the online course employ one of the three models above? If yes, which one? </t>
  </si>
  <si>
    <t>2.4.2.c</t>
  </si>
  <si>
    <t xml:space="preserve">What is the requirement for the maximum number of classes per day and learners per session enrolled at a given time? </t>
  </si>
  <si>
    <t>2.4.2.d</t>
  </si>
  <si>
    <t xml:space="preserve">Does the structure of the course facilitate learner-learner interaction? </t>
  </si>
  <si>
    <t xml:space="preserve">If yes, how? Is it synchronous or asynchronous? </t>
  </si>
  <si>
    <t>2.4.2.e</t>
  </si>
  <si>
    <t>Does the curriculum provide at least the minimum number of hours of instruction?</t>
  </si>
  <si>
    <t>2.4.2.f</t>
  </si>
  <si>
    <t>What are the minimum time limits for the online course?</t>
  </si>
  <si>
    <t>2.4.2.g</t>
  </si>
  <si>
    <t>What various formats and supplemental resources are used for the online course?</t>
  </si>
  <si>
    <t>How is the sufficiency of the variety of formats assessed?</t>
  </si>
  <si>
    <t>2.4.2.h</t>
  </si>
  <si>
    <t xml:space="preserve">When is the behind-the-wheel portion of the training begun relative to the start of the online training? </t>
  </si>
  <si>
    <t>2.4.3</t>
  </si>
  <si>
    <t xml:space="preserve">What requirements do you have for the evaluation/testing/assessment of online delivery of driver education? </t>
  </si>
  <si>
    <t>2.4.3.a</t>
  </si>
  <si>
    <t>What are the methods for evaluations and assessments?</t>
  </si>
  <si>
    <t>How are they consistent with the concepts, lessons and course objectives?</t>
  </si>
  <si>
    <t>2.4.3.b</t>
  </si>
  <si>
    <t>In what formats are evaluations and assessments conducted?</t>
  </si>
  <si>
    <t>2.4.3.c</t>
  </si>
  <si>
    <t>How are the quiz questions selected and distributed in order to prevent learners from copying or sharing information?</t>
  </si>
  <si>
    <t>2.4.3.d</t>
  </si>
  <si>
    <t xml:space="preserve">When are evaluations conducted? </t>
  </si>
  <si>
    <t>2.4.3.e</t>
  </si>
  <si>
    <t>When and how is feedback on evaluations or assessments provided?</t>
  </si>
  <si>
    <t>2.4.3.f</t>
  </si>
  <si>
    <t>How are the quizzes, activities and assessments graded and tracked?</t>
  </si>
  <si>
    <t>2.4.3.g</t>
  </si>
  <si>
    <t>How do learner’s see their grades as they progress through the course?</t>
  </si>
  <si>
    <t>2.4.3.h</t>
  </si>
  <si>
    <t>How is the learner’s progress and performance communicated to parents/guardians?</t>
  </si>
  <si>
    <t>2.4.3.1</t>
  </si>
  <si>
    <t>How is the identity of each learner verified for  the final test?</t>
  </si>
  <si>
    <t>2.4.3.j</t>
  </si>
  <si>
    <t>How is the delivery of the course and the curriculum assessed by students?</t>
  </si>
  <si>
    <t>2.4.4</t>
  </si>
  <si>
    <t>What requirements do you have for the technological design and capabilities of online delivery of driver education?</t>
  </si>
  <si>
    <t>2.4.4.a</t>
  </si>
  <si>
    <t xml:space="preserve">How and where are the technological requirements described on the website? </t>
  </si>
  <si>
    <t>2.4.4.b</t>
  </si>
  <si>
    <t xml:space="preserve">How are the web pages and components organized? </t>
  </si>
  <si>
    <t>Is there a site map, contact page and orientation section that explains how to use the course?</t>
  </si>
  <si>
    <t>2.4.4.c</t>
  </si>
  <si>
    <t xml:space="preserve">Is the course and the website user-friendly, easy to navigate, and accessible to learners?  </t>
  </si>
  <si>
    <t>2.4.4.d</t>
  </si>
  <si>
    <t>Are learners required to complete all elements prior to completing the course?</t>
  </si>
  <si>
    <t>2.4.4.e</t>
  </si>
  <si>
    <t xml:space="preserve">How is learner time in the course tracked? </t>
  </si>
  <si>
    <t>To what degree is a student’s “idle time” counted as active learning?</t>
  </si>
  <si>
    <t>2.4.4.f</t>
  </si>
  <si>
    <t>Are learners required to use a username and password to enroll in and to access the course at all times?</t>
  </si>
  <si>
    <t>2.4.4.g</t>
  </si>
  <si>
    <t>Is the learner logged out of the course after a specified amount of inactivity? After how long?</t>
  </si>
  <si>
    <t>2.4.4.h</t>
  </si>
  <si>
    <t>How is the identity of the learner verified throughout the course? How frequently?</t>
  </si>
  <si>
    <t>2.4.4.i</t>
  </si>
  <si>
    <t xml:space="preserve">Are learner’s able to resume from their last verified activity when they log back into the course? </t>
  </si>
  <si>
    <t>2.4.5</t>
  </si>
  <si>
    <t>What legal requirements do you have for the delivery of online driver education, regarding privacy, verification of learner participation and test taking?</t>
  </si>
  <si>
    <t>How are state/federal requirements met?</t>
  </si>
  <si>
    <t>2.4.5.a</t>
  </si>
  <si>
    <t>Are online providers formally authorized by the state?</t>
  </si>
  <si>
    <t>2.4.5.b</t>
  </si>
  <si>
    <t>Do online providers clearly indicate on their website if they are approved by the state?</t>
  </si>
  <si>
    <t>2.4.5.c</t>
  </si>
  <si>
    <t xml:space="preserve">Are the approved online providers and those that are no longer approved listed on the State website? </t>
  </si>
  <si>
    <t>2.4.5.d</t>
  </si>
  <si>
    <t>How do online provider’s websites and courses provide alternative options for users with special needs?</t>
  </si>
  <si>
    <t>2.4.5.e</t>
  </si>
  <si>
    <t>How is learner information kept confidential, protected and securely stored?</t>
  </si>
  <si>
    <t>2.4.5.f</t>
  </si>
  <si>
    <t xml:space="preserve">Do online providers follow state and/or federal legal requirements for the transmission of personal and/or confidential information? </t>
  </si>
  <si>
    <t xml:space="preserve">If yes, how do they do this? </t>
  </si>
  <si>
    <t>2.4.5.g</t>
  </si>
  <si>
    <t>Is the online provider’s privacy policy clearly stated on the website?</t>
  </si>
  <si>
    <t>2.4.5.h</t>
  </si>
  <si>
    <t xml:space="preserve">Do individuals who have access to personal identification information within learner files meet state and/or federal legal requirements for working with youth? </t>
  </si>
  <si>
    <t>If yes, what are the requirements for access by those individuals?</t>
  </si>
  <si>
    <t>2.4.5.i</t>
  </si>
  <si>
    <t>Do online instructors meet professional and legal requirements as set in Section 3.0?</t>
  </si>
  <si>
    <t>2.4.5.j</t>
  </si>
  <si>
    <t xml:space="preserve">How is identification of learner’s verified through the online course and for the final test? How frequently? </t>
  </si>
  <si>
    <t>2.4.5.k</t>
  </si>
  <si>
    <t>How are completion of the course and results of learners recorded?</t>
  </si>
  <si>
    <t>2.4.5.l</t>
  </si>
  <si>
    <t>When are results of performance of the course reported to learners?</t>
  </si>
  <si>
    <t>2.4.5.m</t>
  </si>
  <si>
    <t xml:space="preserve">How are completion certificates issued? </t>
  </si>
  <si>
    <t>2.4.5.n</t>
  </si>
  <si>
    <t>Do technological hardware and software meet State and/or federal requirements?</t>
  </si>
  <si>
    <t>2.4.5.o</t>
  </si>
  <si>
    <t>How is parental/guardian authorization acquired?</t>
  </si>
  <si>
    <t>Prerequisites</t>
  </si>
  <si>
    <t>Instructor Training</t>
  </si>
  <si>
    <t>Is there a formal system of communication between the entities that deliver driver education and the licensing agency?  If so, what information is exchanged?v</t>
  </si>
  <si>
    <t>GDL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</si>
</sst>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
    <numFmt numFmtId="165" formatCode="mm/dd/yy;@"/>
    <numFmt numFmtId="166" formatCode="mm/dd/yy"/>
  </numFmts>
  <fonts count="53">
    <font>
      <sz val="11"/>
      <color theme="1"/>
      <name val="Calibri"/>
      <family val="2"/>
      <scheme val="minor"/>
    </font>
    <font>
      <sz val="11"/>
      <color theme="1"/>
      <name val="Calibri"/>
      <family val="2"/>
      <scheme val="minor"/>
    </font>
    <font>
      <sz val="10"/>
      <name val="Arial"/>
      <family val="2"/>
    </font>
    <font>
      <b/>
      <sz val="11"/>
      <color rgb="FFFFFFFF"/>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name val="Arial"/>
      <family val="2"/>
    </font>
    <font>
      <b/>
      <sz val="11"/>
      <color theme="0"/>
      <name val="Calibri"/>
      <family val="2"/>
      <scheme val="minor"/>
    </font>
    <font>
      <b/>
      <sz val="11"/>
      <color theme="1"/>
      <name val="Calibri"/>
      <family val="2"/>
      <scheme val="minor"/>
    </font>
    <font>
      <sz val="10"/>
      <color theme="0" tint="-0.249977111117893"/>
      <name val="Wingdings 3"/>
      <family val="1"/>
      <charset val="2"/>
    </font>
    <font>
      <b/>
      <i/>
      <sz val="11"/>
      <color theme="1"/>
      <name val="Calibri"/>
      <family val="2"/>
      <scheme val="minor"/>
    </font>
    <font>
      <sz val="10"/>
      <name val="Book Antiqua"/>
      <family val="1"/>
    </font>
    <font>
      <b/>
      <sz val="10"/>
      <name val="Book Antiqua"/>
      <family val="1"/>
    </font>
    <font>
      <u/>
      <sz val="11"/>
      <color theme="10"/>
      <name val="Calibri"/>
      <family val="2"/>
      <scheme val="minor"/>
    </font>
    <font>
      <b/>
      <sz val="12"/>
      <color rgb="FF000000"/>
      <name val="Arial"/>
      <family val="2"/>
    </font>
    <font>
      <sz val="11"/>
      <color theme="0"/>
      <name val="Calibri"/>
      <family val="2"/>
      <scheme val="minor"/>
    </font>
    <font>
      <sz val="11"/>
      <name val="Arial"/>
      <family val="2"/>
    </font>
    <font>
      <sz val="11"/>
      <color rgb="FF000000"/>
      <name val="Arial"/>
      <family val="2"/>
    </font>
    <font>
      <u/>
      <sz val="11"/>
      <color theme="10"/>
      <name val="Arial"/>
      <family val="2"/>
    </font>
    <font>
      <b/>
      <sz val="11"/>
      <name val="Arial"/>
      <family val="2"/>
    </font>
    <font>
      <b/>
      <u/>
      <sz val="11"/>
      <color rgb="FFFF0000"/>
      <name val="Calibri"/>
      <family val="2"/>
      <scheme val="minor"/>
    </font>
    <font>
      <b/>
      <sz val="11"/>
      <color theme="0" tint="-4.9989318521683403E-2"/>
      <name val="Calibri"/>
      <family val="2"/>
      <scheme val="minor"/>
    </font>
    <font>
      <b/>
      <sz val="11"/>
      <color rgb="FFFF0000"/>
      <name val="Calibri"/>
      <family val="2"/>
      <scheme val="minor"/>
    </font>
    <font>
      <b/>
      <u/>
      <sz val="11"/>
      <color theme="0"/>
      <name val="Arial"/>
      <family val="2"/>
    </font>
    <font>
      <sz val="11"/>
      <color rgb="FF000000"/>
      <name val="Calibri"/>
      <family val="2"/>
      <scheme val="minor"/>
    </font>
    <font>
      <sz val="12"/>
      <color rgb="FFFFFFFF"/>
      <name val="Arial"/>
      <family val="2"/>
    </font>
    <font>
      <sz val="11"/>
      <color rgb="FF3F3F76"/>
      <name val="Calibri"/>
      <family val="2"/>
      <scheme val="minor"/>
    </font>
    <font>
      <u/>
      <sz val="11"/>
      <color theme="0"/>
      <name val="Arial"/>
      <family val="2"/>
    </font>
    <font>
      <sz val="11"/>
      <color rgb="FF3F3F76"/>
      <name val="Arial"/>
      <family val="2"/>
    </font>
    <font>
      <b/>
      <sz val="11"/>
      <color rgb="FF3F3F76"/>
      <name val="Arial"/>
      <family val="2"/>
    </font>
    <font>
      <sz val="11"/>
      <color rgb="FF3F3F76"/>
      <name val="Calibri"/>
      <family val="2"/>
    </font>
    <font>
      <sz val="11"/>
      <color rgb="FFFFFFFF"/>
      <name val="Arial"/>
      <family val="2"/>
    </font>
    <font>
      <u/>
      <sz val="11"/>
      <color rgb="FFFFFFFF"/>
      <name val="Arial"/>
      <family val="2"/>
    </font>
    <font>
      <b/>
      <sz val="7"/>
      <color rgb="FFFFFFFF"/>
      <name val="Arial"/>
      <family val="2"/>
    </font>
    <font>
      <sz val="7"/>
      <color rgb="FF000000"/>
      <name val="Arial"/>
      <family val="2"/>
    </font>
    <font>
      <b/>
      <sz val="7"/>
      <color rgb="FF000000"/>
      <name val="Arial"/>
      <family val="2"/>
    </font>
    <font>
      <b/>
      <sz val="11"/>
      <name val="Calibri"/>
      <family val="2"/>
      <scheme val="minor"/>
    </font>
    <font>
      <sz val="12"/>
      <color theme="1"/>
      <name val="Times New Roman"/>
      <family val="1"/>
    </font>
    <font>
      <sz val="12"/>
      <name val="Times New Roman"/>
      <family val="1"/>
    </font>
    <font>
      <sz val="12"/>
      <color rgb="FF161515"/>
      <name val="Times New Roman"/>
      <family val="1"/>
    </font>
    <font>
      <sz val="12"/>
      <color rgb="FF000000"/>
      <name val="Times New Roman"/>
      <family val="1"/>
    </font>
    <font>
      <sz val="11"/>
      <color rgb="FF3F3F76"/>
      <name val="Arial"/>
    </font>
    <font>
      <sz val="11"/>
      <color rgb="FF3F3F76"/>
      <name val="Arial"/>
      <charset val="1"/>
    </font>
    <font>
      <sz val="11"/>
      <color theme="0"/>
      <name val="Arial"/>
    </font>
    <font>
      <u/>
      <sz val="11"/>
      <color rgb="FFFF0000"/>
      <name val="Arial"/>
    </font>
    <font>
      <sz val="11"/>
      <name val="Arial"/>
    </font>
    <font>
      <sz val="11"/>
      <color theme="1"/>
      <name val="Arial"/>
    </font>
    <font>
      <sz val="11"/>
      <color rgb="FF000000"/>
      <name val="Calibri"/>
      <charset val="1"/>
    </font>
    <font>
      <sz val="11"/>
      <color rgb="FF444444"/>
      <name val="Calibri"/>
      <family val="2"/>
      <charset val="1"/>
    </font>
    <font>
      <sz val="11"/>
      <color rgb="FF000000"/>
      <name val="Arial"/>
      <family val="2"/>
      <charset val="1"/>
    </font>
    <font>
      <sz val="11"/>
      <color rgb="FF000000"/>
      <name val="Calibri"/>
      <family val="2"/>
    </font>
  </fonts>
  <fills count="23">
    <fill>
      <patternFill patternType="none"/>
    </fill>
    <fill>
      <patternFill patternType="gray125"/>
    </fill>
    <fill>
      <patternFill patternType="solid">
        <fgColor rgb="FF293845"/>
        <bgColor indexed="64"/>
      </patternFill>
    </fill>
    <fill>
      <patternFill patternType="solid">
        <fgColor rgb="FFEEEEEE"/>
        <bgColor indexed="64"/>
      </patternFill>
    </fill>
    <fill>
      <patternFill patternType="solid">
        <fgColor rgb="FFDDDDD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83BF"/>
        <bgColor indexed="64"/>
      </patternFill>
    </fill>
    <fill>
      <patternFill patternType="solid">
        <fgColor rgb="FFFFCC99"/>
      </patternFill>
    </fill>
    <fill>
      <patternFill patternType="solid">
        <fgColor rgb="FFFFFFCC"/>
      </patternFill>
    </fill>
    <fill>
      <patternFill patternType="solid">
        <fgColor rgb="FF293845"/>
        <bgColor rgb="FF293845"/>
      </patternFill>
    </fill>
    <fill>
      <patternFill patternType="solid">
        <fgColor rgb="FFFFCC99"/>
        <bgColor rgb="FFFFCC99"/>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
      <patternFill patternType="solid">
        <fgColor rgb="FF404040"/>
        <bgColor indexed="64"/>
      </patternFill>
    </fill>
    <fill>
      <patternFill patternType="solid">
        <fgColor rgb="FFF0F2B1"/>
        <bgColor indexed="64"/>
      </patternFill>
    </fill>
    <fill>
      <patternFill patternType="solid">
        <fgColor rgb="FF262626"/>
        <bgColor indexed="64"/>
      </patternFill>
    </fill>
    <fill>
      <patternFill patternType="solid">
        <fgColor rgb="FFFFCC99"/>
        <bgColor indexed="64"/>
      </patternFill>
    </fill>
    <fill>
      <patternFill patternType="solid">
        <fgColor rgb="FFF4B084"/>
        <bgColor indexed="64"/>
      </patternFill>
    </fill>
    <fill>
      <patternFill patternType="solid">
        <fgColor rgb="FFBFBFBF"/>
        <bgColor rgb="FF000000"/>
      </patternFill>
    </fill>
  </fills>
  <borders count="6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indexed="64"/>
      </right>
      <top/>
      <bottom/>
      <diagonal/>
    </border>
  </borders>
  <cellStyleXfs count="29">
    <xf numFmtId="0" fontId="0" fillId="0" borderId="0"/>
    <xf numFmtId="0" fontId="2" fillId="0" borderId="0"/>
    <xf numFmtId="43" fontId="2"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xf numFmtId="0" fontId="28" fillId="10" borderId="40" applyNumberFormat="0" applyAlignment="0" applyProtection="0"/>
    <xf numFmtId="0" fontId="1" fillId="11" borderId="41" applyNumberFormat="0" applyFont="0" applyAlignment="0" applyProtection="0"/>
    <xf numFmtId="0" fontId="4" fillId="0" borderId="0"/>
    <xf numFmtId="0" fontId="4"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5" fillId="0" borderId="0" applyNumberFormat="0" applyFill="0" applyBorder="0" applyAlignment="0" applyProtection="0"/>
    <xf numFmtId="0" fontId="4" fillId="0" borderId="0"/>
    <xf numFmtId="0" fontId="8" fillId="0" borderId="0"/>
    <xf numFmtId="43" fontId="8" fillId="0" borderId="0" applyFont="0" applyFill="0" applyBorder="0" applyAlignment="0" applyProtection="0"/>
    <xf numFmtId="0" fontId="20" fillId="0" borderId="0" applyNumberFormat="0" applyFill="0" applyBorder="0" applyAlignment="0" applyProtection="0"/>
    <xf numFmtId="0" fontId="1" fillId="0" borderId="0"/>
    <xf numFmtId="0" fontId="15"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4" fillId="0" borderId="0"/>
    <xf numFmtId="0" fontId="8" fillId="0" borderId="0"/>
    <xf numFmtId="43" fontId="8" fillId="0" borderId="0" applyFont="0" applyFill="0" applyBorder="0" applyAlignment="0" applyProtection="0"/>
  </cellStyleXfs>
  <cellXfs count="423">
    <xf numFmtId="0" fontId="0" fillId="0" borderId="0" xfId="0"/>
    <xf numFmtId="0" fontId="3" fillId="2" borderId="1" xfId="3" applyFont="1" applyFill="1" applyBorder="1" applyAlignment="1">
      <alignment horizontal="center" vertical="center" wrapText="1"/>
    </xf>
    <xf numFmtId="0" fontId="4" fillId="4" borderId="1" xfId="3" applyFont="1" applyFill="1" applyBorder="1" applyAlignment="1">
      <alignment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vertical="center" wrapText="1"/>
    </xf>
    <xf numFmtId="0" fontId="4" fillId="3" borderId="1" xfId="3" applyFont="1" applyFill="1" applyBorder="1" applyAlignment="1">
      <alignment horizontal="center" vertical="center" wrapText="1"/>
    </xf>
    <xf numFmtId="0" fontId="6" fillId="2" borderId="0" xfId="1" applyFont="1" applyFill="1"/>
    <xf numFmtId="0" fontId="0" fillId="0" borderId="0" xfId="0" applyAlignment="1">
      <alignment horizontal="center" vertical="center"/>
    </xf>
    <xf numFmtId="0" fontId="6" fillId="2" borderId="0" xfId="0" applyFont="1" applyFill="1" applyAlignment="1">
      <alignment horizontal="center" vertical="center"/>
    </xf>
    <xf numFmtId="0" fontId="0" fillId="5"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5" borderId="7"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0" borderId="0" xfId="0" applyBorder="1"/>
    <xf numFmtId="0" fontId="10" fillId="0" borderId="0" xfId="0" applyFont="1" applyAlignment="1">
      <alignment horizontal="right"/>
    </xf>
    <xf numFmtId="0" fontId="0" fillId="0" borderId="5" xfId="0" applyBorder="1" applyAlignment="1">
      <alignment horizontal="left"/>
    </xf>
    <xf numFmtId="0" fontId="0" fillId="0" borderId="6" xfId="0" applyBorder="1" applyAlignment="1">
      <alignment horizontal="left" vertical="top" wrapText="1"/>
    </xf>
    <xf numFmtId="0" fontId="11" fillId="5" borderId="0" xfId="0" applyFont="1" applyFill="1"/>
    <xf numFmtId="0" fontId="11" fillId="5" borderId="5" xfId="0" applyFont="1" applyFill="1" applyBorder="1"/>
    <xf numFmtId="0" fontId="0" fillId="5" borderId="5" xfId="0" applyFill="1" applyBorder="1" applyAlignment="1">
      <alignment horizontal="left" vertical="center"/>
    </xf>
    <xf numFmtId="0" fontId="0" fillId="5" borderId="7" xfId="0" applyFill="1" applyBorder="1" applyAlignment="1">
      <alignment horizontal="left" vertical="center"/>
    </xf>
    <xf numFmtId="0" fontId="10" fillId="0" borderId="0" xfId="0" applyFont="1"/>
    <xf numFmtId="0" fontId="0" fillId="0" borderId="0" xfId="0" applyFont="1"/>
    <xf numFmtId="0" fontId="10" fillId="6" borderId="8" xfId="0" applyFont="1" applyFill="1" applyBorder="1"/>
    <xf numFmtId="0" fontId="11" fillId="5" borderId="7" xfId="0" applyFont="1" applyFill="1" applyBorder="1" applyAlignment="1">
      <alignment vertical="center"/>
    </xf>
    <xf numFmtId="0" fontId="11" fillId="5" borderId="6" xfId="0" applyFont="1" applyFill="1" applyBorder="1" applyAlignment="1">
      <alignment vertical="center"/>
    </xf>
    <xf numFmtId="0" fontId="12" fillId="0" borderId="0" xfId="0" applyFont="1"/>
    <xf numFmtId="0" fontId="0" fillId="0" borderId="0" xfId="0" applyAlignment="1">
      <alignment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0" xfId="0" applyFont="1" applyAlignment="1">
      <alignment horizontal="right" vertical="top"/>
    </xf>
    <xf numFmtId="0" fontId="11" fillId="5" borderId="7" xfId="0" applyFont="1" applyFill="1" applyBorder="1"/>
    <xf numFmtId="0" fontId="0" fillId="5" borderId="6" xfId="0" applyFill="1" applyBorder="1" applyAlignment="1">
      <alignment horizontal="left" vertical="center"/>
    </xf>
    <xf numFmtId="0" fontId="0" fillId="0" borderId="0" xfId="0" applyAlignment="1">
      <alignment horizontal="center"/>
    </xf>
    <xf numFmtId="0" fontId="10" fillId="6" borderId="0" xfId="0" applyFont="1" applyFill="1" applyAlignment="1">
      <alignment horizontal="center"/>
    </xf>
    <xf numFmtId="0" fontId="0" fillId="6" borderId="11" xfId="0" applyFill="1" applyBorder="1"/>
    <xf numFmtId="0" fontId="14" fillId="6" borderId="12" xfId="0" applyFont="1" applyFill="1" applyBorder="1" applyAlignment="1" applyProtection="1">
      <alignment horizontal="center" wrapText="1"/>
    </xf>
    <xf numFmtId="0" fontId="10" fillId="0" borderId="13" xfId="0" applyFont="1" applyBorder="1" applyAlignment="1">
      <alignment horizontal="center"/>
    </xf>
    <xf numFmtId="0" fontId="10" fillId="0" borderId="12" xfId="0" applyFont="1" applyBorder="1" applyAlignment="1">
      <alignment horizontal="center"/>
    </xf>
    <xf numFmtId="0" fontId="10" fillId="0" borderId="14" xfId="0" applyFont="1" applyFill="1" applyBorder="1" applyAlignment="1">
      <alignment horizontal="center"/>
    </xf>
    <xf numFmtId="0" fontId="10" fillId="6" borderId="0" xfId="0" applyFont="1" applyFill="1" applyBorder="1" applyAlignment="1">
      <alignment horizontal="center"/>
    </xf>
    <xf numFmtId="0" fontId="0" fillId="0" borderId="15" xfId="0" applyBorder="1"/>
    <xf numFmtId="0" fontId="10" fillId="0" borderId="16" xfId="0" applyFont="1" applyBorder="1" applyAlignment="1">
      <alignment horizontal="center"/>
    </xf>
    <xf numFmtId="0" fontId="10" fillId="0" borderId="17" xfId="0" applyFont="1" applyFill="1" applyBorder="1" applyAlignment="1">
      <alignment horizontal="center"/>
    </xf>
    <xf numFmtId="0" fontId="10" fillId="6" borderId="10" xfId="0" applyFont="1" applyFill="1" applyBorder="1" applyAlignment="1">
      <alignment horizontal="center" textRotation="45"/>
    </xf>
    <xf numFmtId="0" fontId="10" fillId="6" borderId="9" xfId="0" applyFont="1" applyFill="1" applyBorder="1" applyAlignment="1">
      <alignment horizontal="center" textRotation="45"/>
    </xf>
    <xf numFmtId="0" fontId="0" fillId="0" borderId="5" xfId="0" applyBorder="1" applyAlignment="1">
      <alignment horizontal="left" vertical="top"/>
    </xf>
    <xf numFmtId="0" fontId="10" fillId="6" borderId="8" xfId="0" applyFont="1" applyFill="1" applyBorder="1" applyAlignment="1"/>
    <xf numFmtId="0" fontId="0" fillId="5" borderId="18" xfId="0" applyFill="1" applyBorder="1" applyAlignment="1">
      <alignment horizontal="left" vertical="center"/>
    </xf>
    <xf numFmtId="0" fontId="11" fillId="5" borderId="18" xfId="0" applyFont="1" applyFill="1" applyBorder="1" applyAlignment="1">
      <alignment vertical="center"/>
    </xf>
    <xf numFmtId="0" fontId="0" fillId="0" borderId="18" xfId="0" applyBorder="1"/>
    <xf numFmtId="0" fontId="11" fillId="5" borderId="9" xfId="0" applyFont="1" applyFill="1" applyBorder="1" applyAlignment="1">
      <alignment vertical="center"/>
    </xf>
    <xf numFmtId="0" fontId="15" fillId="0" borderId="0" xfId="6"/>
    <xf numFmtId="0" fontId="6" fillId="2" borderId="0" xfId="0" applyFont="1" applyFill="1" applyAlignment="1">
      <alignment horizontal="center" vertical="top"/>
    </xf>
    <xf numFmtId="0" fontId="6" fillId="2" borderId="0" xfId="1" applyFont="1" applyFill="1" applyAlignment="1">
      <alignment horizontal="left" vertical="top" wrapText="1"/>
    </xf>
    <xf numFmtId="0" fontId="4" fillId="0" borderId="0" xfId="0" applyFont="1" applyAlignment="1">
      <alignment horizontal="left" vertical="top" wrapText="1"/>
    </xf>
    <xf numFmtId="0" fontId="4" fillId="3" borderId="2" xfId="3" applyFont="1" applyFill="1" applyBorder="1" applyAlignment="1">
      <alignment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0" borderId="0" xfId="0" applyFont="1" applyAlignment="1">
      <alignment vertical="top"/>
    </xf>
    <xf numFmtId="0" fontId="4" fillId="4" borderId="2" xfId="3" applyFont="1" applyFill="1" applyBorder="1" applyAlignment="1">
      <alignment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15" fillId="0" borderId="0" xfId="6" applyAlignment="1">
      <alignment vertical="top"/>
    </xf>
    <xf numFmtId="0" fontId="15" fillId="6" borderId="0" xfId="6" applyFill="1" applyAlignment="1">
      <alignment horizontal="center" wrapText="1"/>
    </xf>
    <xf numFmtId="0" fontId="4" fillId="3" borderId="2" xfId="3" applyFont="1" applyFill="1" applyBorder="1" applyAlignment="1">
      <alignment horizontal="center" vertical="center" wrapText="1"/>
    </xf>
    <xf numFmtId="0" fontId="6" fillId="2" borderId="0" xfId="1" applyFont="1" applyFill="1" applyBorder="1" applyAlignment="1">
      <alignment vertical="center"/>
    </xf>
    <xf numFmtId="0" fontId="3" fillId="2" borderId="23" xfId="3" applyFont="1" applyFill="1" applyBorder="1" applyAlignment="1">
      <alignment horizontal="center" vertical="center" wrapText="1"/>
    </xf>
    <xf numFmtId="0" fontId="4" fillId="3" borderId="23" xfId="3" applyFont="1" applyFill="1" applyBorder="1" applyAlignment="1">
      <alignment horizontal="center" vertical="center" wrapText="1"/>
    </xf>
    <xf numFmtId="0" fontId="4" fillId="4" borderId="23" xfId="3" applyFont="1" applyFill="1" applyBorder="1" applyAlignment="1">
      <alignment horizontal="center" vertical="center" wrapText="1"/>
    </xf>
    <xf numFmtId="0" fontId="15" fillId="0" borderId="7" xfId="6" applyBorder="1" applyAlignment="1">
      <alignment horizontal="left" wrapText="1"/>
    </xf>
    <xf numFmtId="0" fontId="15" fillId="0" borderId="5" xfId="6" applyBorder="1" applyAlignment="1">
      <alignment horizontal="left" wrapText="1"/>
    </xf>
    <xf numFmtId="0" fontId="15" fillId="0" borderId="6" xfId="6" applyBorder="1" applyAlignment="1">
      <alignment horizontal="left" vertical="top" wrapText="1"/>
    </xf>
    <xf numFmtId="0" fontId="15" fillId="0" borderId="7" xfId="6" applyBorder="1" applyAlignment="1">
      <alignment horizontal="left" vertical="top" wrapText="1"/>
    </xf>
    <xf numFmtId="0" fontId="15" fillId="0" borderId="5" xfId="6" applyBorder="1" applyAlignment="1">
      <alignment horizontal="left" vertical="top" wrapText="1"/>
    </xf>
    <xf numFmtId="0" fontId="15" fillId="0" borderId="18" xfId="6" applyBorder="1" applyAlignment="1">
      <alignment horizontal="left" vertical="top" wrapText="1"/>
    </xf>
    <xf numFmtId="0" fontId="15" fillId="6" borderId="8" xfId="6" applyFill="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0" fillId="0" borderId="20" xfId="0" applyBorder="1"/>
    <xf numFmtId="0" fontId="15" fillId="0" borderId="0" xfId="6" quotePrefix="1"/>
    <xf numFmtId="0" fontId="15" fillId="0" borderId="0" xfId="6" applyAlignment="1">
      <alignment horizontal="left"/>
    </xf>
    <xf numFmtId="0" fontId="17" fillId="2" borderId="0" xfId="0" applyFont="1" applyFill="1"/>
    <xf numFmtId="0" fontId="4" fillId="0" borderId="0" xfId="0" applyFont="1"/>
    <xf numFmtId="0" fontId="6" fillId="2" borderId="0" xfId="0" applyFont="1" applyFill="1" applyAlignment="1">
      <alignment vertical="top"/>
    </xf>
    <xf numFmtId="0" fontId="4" fillId="0" borderId="0" xfId="0" applyFont="1" applyAlignment="1">
      <alignment horizontal="center" vertical="center"/>
    </xf>
    <xf numFmtId="0" fontId="18" fillId="2" borderId="0" xfId="1" applyFont="1" applyFill="1"/>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4" fillId="0" borderId="0" xfId="0" applyFont="1" applyAlignment="1">
      <alignment horizontal="left" vertical="top"/>
    </xf>
    <xf numFmtId="0" fontId="6" fillId="2" borderId="0" xfId="1" applyFont="1" applyFill="1" applyAlignment="1">
      <alignment horizontal="left" wrapText="1"/>
    </xf>
    <xf numFmtId="0" fontId="4" fillId="4" borderId="0" xfId="3" applyFont="1" applyFill="1" applyBorder="1" applyAlignment="1">
      <alignment vertical="center" wrapText="1"/>
    </xf>
    <xf numFmtId="0" fontId="4" fillId="4" borderId="0" xfId="3" applyFont="1" applyFill="1" applyBorder="1" applyAlignment="1">
      <alignment horizontal="center"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8" fillId="0" borderId="0" xfId="1" applyFont="1" applyFill="1" applyAlignment="1">
      <alignment horizontal="center" vertical="center"/>
    </xf>
    <xf numFmtId="0" fontId="22" fillId="0" borderId="0" xfId="6" applyFont="1" applyFill="1" applyAlignment="1">
      <alignment horizontal="left" vertical="center"/>
    </xf>
    <xf numFmtId="0" fontId="18" fillId="0" borderId="0" xfId="1" applyFont="1" applyFill="1"/>
    <xf numFmtId="0" fontId="0" fillId="0" borderId="0" xfId="0" applyAlignment="1">
      <alignment vertical="top" wrapText="1"/>
    </xf>
    <xf numFmtId="0" fontId="22" fillId="0" borderId="0" xfId="6" applyFont="1" applyFill="1"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6" fillId="2" borderId="20" xfId="1" applyFont="1" applyFill="1" applyBorder="1" applyAlignment="1">
      <alignment horizontal="left" vertical="top"/>
    </xf>
    <xf numFmtId="0" fontId="6" fillId="0" borderId="21" xfId="1" applyFont="1" applyFill="1" applyBorder="1" applyAlignment="1">
      <alignment horizontal="left" vertical="top"/>
    </xf>
    <xf numFmtId="0" fontId="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top"/>
    </xf>
    <xf numFmtId="0" fontId="22" fillId="0" borderId="5" xfId="6" applyFont="1" applyFill="1" applyBorder="1" applyAlignment="1">
      <alignment horizontal="left" vertical="top"/>
    </xf>
    <xf numFmtId="0" fontId="6" fillId="0" borderId="5" xfId="1" applyFont="1" applyFill="1" applyBorder="1" applyAlignment="1">
      <alignment horizontal="left" vertical="top"/>
    </xf>
    <xf numFmtId="0" fontId="6" fillId="2" borderId="5"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1" xfId="0" applyFont="1" applyFill="1" applyBorder="1" applyAlignment="1">
      <alignment horizontal="left" vertical="top" wrapText="1"/>
    </xf>
    <xf numFmtId="0" fontId="19" fillId="0" borderId="0" xfId="0" applyFont="1" applyAlignment="1">
      <alignment horizontal="left" vertical="top" wrapText="1"/>
    </xf>
    <xf numFmtId="0" fontId="21" fillId="6" borderId="2" xfId="3" applyFont="1" applyFill="1" applyBorder="1" applyAlignment="1">
      <alignment horizontal="left" vertical="top" wrapText="1"/>
    </xf>
    <xf numFmtId="0" fontId="6" fillId="2" borderId="0" xfId="1" applyFont="1" applyFill="1" applyAlignment="1"/>
    <xf numFmtId="0" fontId="4" fillId="3" borderId="0" xfId="0" applyFont="1" applyFill="1" applyBorder="1" applyAlignment="1">
      <alignment horizontal="left" vertical="top" wrapText="1"/>
    </xf>
    <xf numFmtId="0" fontId="6" fillId="2" borderId="0" xfId="1" applyFont="1" applyFill="1" applyAlignment="1">
      <alignment horizontal="left"/>
    </xf>
    <xf numFmtId="0" fontId="0" fillId="0" borderId="0" xfId="0" applyAlignment="1">
      <alignment horizontal="left" vertical="top"/>
    </xf>
    <xf numFmtId="0" fontId="0" fillId="0" borderId="0" xfId="0" applyAlignment="1">
      <alignment horizontal="left" vertical="center"/>
    </xf>
    <xf numFmtId="0" fontId="23" fillId="2" borderId="5" xfId="0" applyFont="1" applyFill="1" applyBorder="1" applyAlignment="1">
      <alignment horizontal="center" vertical="center"/>
    </xf>
    <xf numFmtId="164" fontId="3" fillId="2" borderId="29" xfId="3" applyNumberFormat="1" applyFont="1" applyFill="1" applyBorder="1" applyAlignment="1">
      <alignment horizontal="center" wrapText="1"/>
    </xf>
    <xf numFmtId="0" fontId="3" fillId="2" borderId="29" xfId="3" applyFont="1" applyFill="1" applyBorder="1" applyAlignment="1">
      <alignment horizontal="center" wrapText="1"/>
    </xf>
    <xf numFmtId="0" fontId="3" fillId="2" borderId="0" xfId="3" applyFont="1" applyFill="1" applyBorder="1" applyAlignment="1">
      <alignment horizontal="center" wrapText="1"/>
    </xf>
    <xf numFmtId="0" fontId="3" fillId="2" borderId="1" xfId="3" applyFont="1" applyFill="1" applyBorder="1" applyAlignment="1">
      <alignment horizontal="center" wrapText="1"/>
    </xf>
    <xf numFmtId="164" fontId="3" fillId="2" borderId="1" xfId="3" applyNumberFormat="1" applyFont="1" applyFill="1" applyBorder="1" applyAlignment="1">
      <alignment horizontal="center" wrapText="1"/>
    </xf>
    <xf numFmtId="0" fontId="9" fillId="2" borderId="5" xfId="0" applyFont="1" applyFill="1" applyBorder="1" applyAlignment="1">
      <alignment horizontal="left" wrapText="1"/>
    </xf>
    <xf numFmtId="0" fontId="9" fillId="2" borderId="5" xfId="0" applyFont="1" applyFill="1" applyBorder="1" applyAlignment="1">
      <alignment horizontal="center"/>
    </xf>
    <xf numFmtId="0" fontId="9" fillId="2" borderId="5" xfId="0" applyFont="1" applyFill="1" applyBorder="1" applyAlignment="1">
      <alignment horizontal="center" wrapText="1"/>
    </xf>
    <xf numFmtId="14" fontId="0" fillId="0" borderId="0" xfId="0" applyNumberFormat="1"/>
    <xf numFmtId="14" fontId="17" fillId="0" borderId="0" xfId="0" applyNumberFormat="1" applyFont="1"/>
    <xf numFmtId="0" fontId="0" fillId="0" borderId="0" xfId="0" applyAlignment="1">
      <alignment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25" xfId="0" applyFont="1" applyFill="1" applyBorder="1" applyAlignment="1">
      <alignment horizontal="center" vertical="center"/>
    </xf>
    <xf numFmtId="0" fontId="7" fillId="2" borderId="25" xfId="0" applyFont="1" applyFill="1" applyBorder="1" applyAlignment="1">
      <alignment horizontal="center" vertical="center"/>
    </xf>
    <xf numFmtId="0" fontId="5" fillId="0" borderId="0" xfId="0" applyFont="1" applyFill="1" applyBorder="1" applyAlignment="1">
      <alignment vertical="center" wrapText="1"/>
    </xf>
    <xf numFmtId="0" fontId="5" fillId="4" borderId="30"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0" borderId="0" xfId="0" applyFont="1" applyFill="1" applyBorder="1" applyAlignment="1">
      <alignment vertical="center" wrapText="1"/>
    </xf>
    <xf numFmtId="0" fontId="5" fillId="4" borderId="30" xfId="3" applyFont="1" applyFill="1" applyBorder="1" applyAlignment="1">
      <alignment horizontal="left" vertical="top" wrapText="1"/>
    </xf>
    <xf numFmtId="0" fontId="21" fillId="0" borderId="0" xfId="3" applyFont="1" applyFill="1" applyBorder="1" applyAlignment="1">
      <alignment vertical="center" wrapText="1"/>
    </xf>
    <xf numFmtId="0" fontId="4" fillId="3" borderId="29" xfId="0" applyFont="1" applyFill="1" applyBorder="1" applyAlignment="1">
      <alignment horizontal="left" vertical="top" wrapText="1"/>
    </xf>
    <xf numFmtId="0" fontId="4" fillId="3" borderId="32" xfId="0" applyFont="1" applyFill="1" applyBorder="1" applyAlignment="1">
      <alignment horizontal="left" vertical="top" wrapText="1"/>
    </xf>
    <xf numFmtId="0" fontId="21" fillId="4" borderId="30" xfId="3" applyFont="1" applyFill="1" applyBorder="1" applyAlignment="1">
      <alignment horizontal="left" vertical="top" wrapText="1"/>
    </xf>
    <xf numFmtId="0" fontId="4" fillId="4" borderId="1" xfId="3" applyFont="1" applyFill="1" applyBorder="1" applyAlignment="1">
      <alignment vertical="top" wrapText="1"/>
    </xf>
    <xf numFmtId="0" fontId="6" fillId="2" borderId="20" xfId="1" applyFont="1" applyFill="1" applyBorder="1" applyAlignment="1">
      <alignment vertical="top" wrapText="1"/>
    </xf>
    <xf numFmtId="0" fontId="18" fillId="0" borderId="0" xfId="0" applyFont="1" applyFill="1" applyAlignment="1">
      <alignment vertical="top" wrapText="1"/>
    </xf>
    <xf numFmtId="0" fontId="0" fillId="0" borderId="0" xfId="0" applyBorder="1" applyAlignment="1">
      <alignment wrapText="1"/>
    </xf>
    <xf numFmtId="0" fontId="6" fillId="2" borderId="5" xfId="1" applyFont="1" applyFill="1" applyBorder="1" applyAlignment="1">
      <alignment wrapText="1"/>
    </xf>
    <xf numFmtId="0" fontId="6" fillId="2" borderId="5" xfId="0" applyFont="1" applyFill="1" applyBorder="1" applyAlignment="1">
      <alignment wrapText="1"/>
    </xf>
    <xf numFmtId="0" fontId="6" fillId="2" borderId="33"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33" xfId="0" applyFont="1" applyFill="1" applyBorder="1" applyAlignment="1">
      <alignment horizontal="center" vertical="center"/>
    </xf>
    <xf numFmtId="0" fontId="9" fillId="2" borderId="0" xfId="6" applyFont="1" applyFill="1" applyAlignment="1">
      <alignment horizontal="left" vertical="top" wrapText="1"/>
    </xf>
    <xf numFmtId="0" fontId="9" fillId="2" borderId="34" xfId="6" applyFont="1" applyFill="1" applyBorder="1" applyAlignment="1">
      <alignment vertical="top" wrapText="1"/>
    </xf>
    <xf numFmtId="165" fontId="17" fillId="2" borderId="0" xfId="0" applyNumberFormat="1" applyFont="1" applyFill="1"/>
    <xf numFmtId="165" fontId="17" fillId="2" borderId="0" xfId="0" applyNumberFormat="1" applyFont="1" applyFill="1" applyAlignment="1">
      <alignment wrapText="1"/>
    </xf>
    <xf numFmtId="165" fontId="0" fillId="0" borderId="0" xfId="0" applyNumberFormat="1"/>
    <xf numFmtId="165" fontId="18" fillId="2" borderId="0" xfId="1" applyNumberFormat="1" applyFont="1" applyFill="1" applyAlignment="1">
      <alignment horizontal="left" vertical="top"/>
    </xf>
    <xf numFmtId="165" fontId="4" fillId="0" borderId="0" xfId="0" applyNumberFormat="1" applyFont="1"/>
    <xf numFmtId="0" fontId="4" fillId="8" borderId="0" xfId="0" applyFont="1" applyFill="1"/>
    <xf numFmtId="0" fontId="7" fillId="2" borderId="0" xfId="0" applyFont="1" applyFill="1" applyAlignment="1">
      <alignment horizontal="center" wrapText="1"/>
    </xf>
    <xf numFmtId="0" fontId="18" fillId="2" borderId="0" xfId="1" applyFont="1" applyFill="1" applyAlignment="1">
      <alignment horizontal="left" vertical="top" wrapText="1"/>
    </xf>
    <xf numFmtId="0" fontId="4" fillId="0" borderId="0" xfId="0" applyFont="1" applyAlignment="1">
      <alignment wrapText="1"/>
    </xf>
    <xf numFmtId="0" fontId="10" fillId="0" borderId="37" xfId="0" applyFont="1" applyBorder="1" applyAlignment="1">
      <alignment horizontal="center" wrapText="1"/>
    </xf>
    <xf numFmtId="0" fontId="24" fillId="0" borderId="0" xfId="6" applyFont="1" applyAlignment="1">
      <alignment horizontal="left" vertical="top" wrapText="1"/>
    </xf>
    <xf numFmtId="0" fontId="24" fillId="0" borderId="0" xfId="6" applyFont="1" applyAlignment="1">
      <alignment horizontal="left" vertical="top"/>
    </xf>
    <xf numFmtId="0" fontId="24" fillId="0" borderId="0" xfId="6" applyFont="1" applyFill="1" applyAlignment="1">
      <alignment horizontal="left" vertical="top"/>
    </xf>
    <xf numFmtId="0" fontId="25" fillId="0" borderId="21" xfId="1" applyFont="1" applyFill="1" applyBorder="1" applyAlignment="1">
      <alignment horizontal="left" vertical="top"/>
    </xf>
    <xf numFmtId="0" fontId="24" fillId="0" borderId="0" xfId="6" applyFont="1" applyAlignment="1">
      <alignment horizontal="left" vertical="center" wrapText="1"/>
    </xf>
    <xf numFmtId="0" fontId="22" fillId="0" borderId="0" xfId="6" applyFont="1"/>
    <xf numFmtId="0" fontId="10" fillId="0" borderId="20" xfId="0" applyFont="1" applyBorder="1" applyAlignment="1">
      <alignment horizontal="center" wrapText="1"/>
    </xf>
    <xf numFmtId="0" fontId="10" fillId="0" borderId="21" xfId="0" applyFont="1" applyBorder="1" applyAlignment="1">
      <alignment horizontal="center" wrapText="1"/>
    </xf>
    <xf numFmtId="0" fontId="16" fillId="0" borderId="19" xfId="0" applyFont="1" applyBorder="1" applyAlignment="1">
      <alignment vertical="center"/>
    </xf>
    <xf numFmtId="0" fontId="0" fillId="0" borderId="0" xfId="0" applyFont="1" applyFill="1" applyProtection="1"/>
    <xf numFmtId="0" fontId="26" fillId="0" borderId="0" xfId="0" applyFont="1" applyAlignment="1">
      <alignment vertical="center" readingOrder="1"/>
    </xf>
    <xf numFmtId="0" fontId="0" fillId="0" borderId="22" xfId="0" applyBorder="1"/>
    <xf numFmtId="0" fontId="0" fillId="0" borderId="39" xfId="0" applyBorder="1"/>
    <xf numFmtId="0" fontId="0" fillId="0" borderId="0" xfId="0" applyFont="1" applyAlignment="1"/>
    <xf numFmtId="0" fontId="9" fillId="2" borderId="5" xfId="0" applyFont="1" applyFill="1" applyBorder="1"/>
    <xf numFmtId="0" fontId="3" fillId="2" borderId="29" xfId="3" applyFont="1" applyFill="1" applyBorder="1" applyAlignment="1" applyProtection="1">
      <alignment horizontal="center" wrapText="1"/>
    </xf>
    <xf numFmtId="0" fontId="3" fillId="2" borderId="0" xfId="3" applyFont="1" applyFill="1" applyAlignment="1" applyProtection="1">
      <alignment horizontal="center" wrapText="1"/>
    </xf>
    <xf numFmtId="0" fontId="29" fillId="2" borderId="26" xfId="6" applyFont="1" applyFill="1" applyBorder="1" applyAlignment="1" applyProtection="1">
      <alignment vertical="center" wrapText="1"/>
    </xf>
    <xf numFmtId="0" fontId="6" fillId="2" borderId="26" xfId="0" applyFont="1" applyFill="1" applyBorder="1" applyAlignment="1" applyProtection="1">
      <alignment vertical="center" wrapText="1"/>
    </xf>
    <xf numFmtId="166" fontId="7" fillId="12" borderId="0" xfId="9" applyNumberFormat="1" applyFont="1" applyFill="1" applyBorder="1" applyAlignment="1">
      <alignment horizontal="left" vertical="center"/>
    </xf>
    <xf numFmtId="0" fontId="7" fillId="12" borderId="0" xfId="9" applyFont="1" applyFill="1" applyBorder="1" applyAlignment="1">
      <alignment vertical="center"/>
    </xf>
    <xf numFmtId="0" fontId="7" fillId="12" borderId="0" xfId="9" applyFont="1" applyFill="1" applyBorder="1" applyAlignment="1">
      <alignment vertical="top" wrapText="1"/>
    </xf>
    <xf numFmtId="166" fontId="30" fillId="13" borderId="42" xfId="9" applyNumberFormat="1" applyFont="1" applyFill="1" applyBorder="1" applyAlignment="1">
      <alignment horizontal="left" vertical="center"/>
    </xf>
    <xf numFmtId="0" fontId="30" fillId="13" borderId="40" xfId="9" applyFont="1" applyFill="1" applyBorder="1" applyAlignment="1">
      <alignment vertical="center"/>
    </xf>
    <xf numFmtId="0" fontId="31" fillId="13" borderId="40" xfId="9" applyFont="1" applyFill="1" applyBorder="1" applyAlignment="1">
      <alignment vertical="top" wrapText="1"/>
    </xf>
    <xf numFmtId="0" fontId="30" fillId="13" borderId="40" xfId="9" applyFont="1" applyFill="1" applyBorder="1" applyAlignment="1">
      <alignment vertical="top" wrapText="1"/>
    </xf>
    <xf numFmtId="0" fontId="3" fillId="2" borderId="0" xfId="3" applyFont="1" applyFill="1" applyAlignment="1">
      <alignment horizontal="center" wrapText="1"/>
    </xf>
    <xf numFmtId="0" fontId="7" fillId="2" borderId="0" xfId="0" applyFont="1" applyFill="1" applyAlignment="1" applyProtection="1">
      <alignment wrapText="1"/>
    </xf>
    <xf numFmtId="0" fontId="30" fillId="13" borderId="5" xfId="9" applyFont="1" applyFill="1" applyBorder="1" applyAlignment="1">
      <alignment vertical="top" wrapText="1"/>
    </xf>
    <xf numFmtId="0" fontId="30" fillId="13" borderId="45" xfId="10" applyFont="1" applyFill="1" applyBorder="1" applyAlignment="1">
      <alignment horizontal="left" vertical="top" wrapText="1"/>
    </xf>
    <xf numFmtId="0" fontId="30" fillId="13" borderId="45" xfId="0" applyFont="1" applyFill="1" applyBorder="1" applyAlignment="1">
      <alignment horizontal="left" vertical="top" wrapText="1"/>
    </xf>
    <xf numFmtId="166" fontId="33" fillId="12" borderId="0" xfId="9" applyNumberFormat="1" applyFont="1" applyFill="1" applyAlignment="1">
      <alignment horizontal="left" vertical="top" wrapText="1"/>
    </xf>
    <xf numFmtId="0" fontId="33" fillId="12" borderId="0" xfId="9" applyFont="1" applyFill="1" applyAlignment="1">
      <alignment vertical="top" wrapText="1"/>
    </xf>
    <xf numFmtId="166" fontId="3" fillId="12" borderId="0" xfId="9" applyNumberFormat="1" applyFont="1" applyFill="1" applyAlignment="1">
      <alignment horizontal="left" vertical="top" wrapText="1"/>
    </xf>
    <xf numFmtId="0" fontId="3" fillId="12" borderId="0" xfId="9" applyFont="1" applyFill="1" applyAlignment="1">
      <alignment vertical="top" wrapText="1"/>
    </xf>
    <xf numFmtId="0" fontId="6" fillId="2" borderId="0" xfId="3" applyFont="1" applyFill="1" applyBorder="1" applyAlignment="1" applyProtection="1">
      <alignment vertical="center" wrapText="1"/>
    </xf>
    <xf numFmtId="0" fontId="6" fillId="2" borderId="0" xfId="0" applyFont="1" applyFill="1" applyAlignment="1" applyProtection="1">
      <alignment wrapText="1"/>
    </xf>
    <xf numFmtId="0" fontId="30" fillId="13" borderId="0" xfId="9" applyFont="1" applyFill="1" applyAlignment="1">
      <alignment vertical="top" wrapText="1"/>
    </xf>
    <xf numFmtId="0" fontId="30" fillId="10" borderId="40" xfId="7" applyFont="1" applyAlignment="1" applyProtection="1">
      <alignment wrapText="1"/>
      <protection locked="0"/>
    </xf>
    <xf numFmtId="0" fontId="30" fillId="10" borderId="42" xfId="7" applyFont="1" applyBorder="1" applyAlignment="1" applyProtection="1">
      <alignment wrapText="1"/>
      <protection locked="0"/>
    </xf>
    <xf numFmtId="166" fontId="34" fillId="12" borderId="46" xfId="9" applyNumberFormat="1" applyFont="1" applyFill="1" applyBorder="1" applyAlignment="1">
      <alignment horizontal="left" vertical="top" wrapText="1"/>
    </xf>
    <xf numFmtId="0" fontId="34" fillId="12" borderId="47" xfId="9" applyFont="1" applyFill="1" applyBorder="1" applyAlignment="1">
      <alignment vertical="top" wrapText="1"/>
    </xf>
    <xf numFmtId="0" fontId="34" fillId="12" borderId="0" xfId="9" applyFont="1" applyFill="1" applyAlignment="1">
      <alignment vertical="top" wrapText="1"/>
    </xf>
    <xf numFmtId="0" fontId="29" fillId="2" borderId="0" xfId="6" applyFont="1" applyFill="1" applyBorder="1" applyAlignment="1" applyProtection="1">
      <alignment vertical="center" wrapText="1"/>
    </xf>
    <xf numFmtId="0" fontId="4" fillId="2" borderId="0" xfId="0" applyFont="1" applyFill="1"/>
    <xf numFmtId="0" fontId="6" fillId="2" borderId="27" xfId="0" applyFont="1" applyFill="1" applyBorder="1" applyAlignment="1" applyProtection="1">
      <alignment vertical="top" wrapText="1"/>
    </xf>
    <xf numFmtId="166" fontId="30" fillId="11" borderId="41" xfId="8" applyNumberFormat="1" applyFont="1" applyAlignment="1">
      <alignment horizontal="left" vertical="top" wrapText="1"/>
    </xf>
    <xf numFmtId="0" fontId="30" fillId="11" borderId="41" xfId="8" applyFont="1" applyAlignment="1">
      <alignment vertical="top" wrapText="1"/>
    </xf>
    <xf numFmtId="166" fontId="18" fillId="2" borderId="0" xfId="1" applyNumberFormat="1" applyFont="1" applyFill="1" applyAlignment="1">
      <alignment horizontal="left" vertical="top"/>
    </xf>
    <xf numFmtId="166" fontId="4" fillId="0" borderId="0" xfId="0" applyNumberFormat="1" applyFont="1"/>
    <xf numFmtId="166" fontId="29" fillId="2" borderId="26" xfId="6" applyNumberFormat="1" applyFont="1" applyFill="1" applyBorder="1" applyAlignment="1" applyProtection="1">
      <alignment horizontal="left" vertical="center" wrapText="1"/>
    </xf>
    <xf numFmtId="166" fontId="7" fillId="12" borderId="28" xfId="9" applyNumberFormat="1" applyFont="1" applyFill="1" applyBorder="1" applyAlignment="1">
      <alignment horizontal="left" vertical="center"/>
    </xf>
    <xf numFmtId="166" fontId="3" fillId="2" borderId="49" xfId="3" applyNumberFormat="1" applyFont="1" applyFill="1" applyBorder="1" applyAlignment="1">
      <alignment horizontal="center" wrapText="1"/>
    </xf>
    <xf numFmtId="0" fontId="7" fillId="2" borderId="48" xfId="0" applyFont="1" applyFill="1" applyBorder="1" applyAlignment="1">
      <alignment horizontal="center" wrapText="1"/>
    </xf>
    <xf numFmtId="0" fontId="4" fillId="2" borderId="28" xfId="0" applyFont="1" applyFill="1" applyBorder="1"/>
    <xf numFmtId="0" fontId="22" fillId="4" borderId="1" xfId="6" applyFont="1" applyFill="1" applyBorder="1" applyAlignment="1">
      <alignment horizontal="left" vertical="top" wrapText="1"/>
    </xf>
    <xf numFmtId="0" fontId="22" fillId="4" borderId="30" xfId="6" applyFont="1" applyFill="1" applyBorder="1" applyAlignment="1">
      <alignment vertical="center" wrapText="1"/>
    </xf>
    <xf numFmtId="0" fontId="22" fillId="4" borderId="2" xfId="6" applyFont="1" applyFill="1" applyBorder="1" applyAlignment="1">
      <alignment vertical="center" wrapText="1"/>
    </xf>
    <xf numFmtId="166" fontId="3" fillId="2" borderId="29" xfId="3" applyNumberFormat="1" applyFont="1" applyFill="1" applyBorder="1" applyAlignment="1" applyProtection="1">
      <alignment horizontal="center" wrapText="1"/>
    </xf>
    <xf numFmtId="0" fontId="24" fillId="0" borderId="0" xfId="6" applyFont="1" applyAlignment="1">
      <alignment horizontal="left" vertical="center"/>
    </xf>
    <xf numFmtId="0" fontId="4" fillId="0" borderId="2" xfId="3" applyFont="1" applyFill="1" applyBorder="1" applyAlignment="1">
      <alignment vertical="center" wrapText="1"/>
    </xf>
    <xf numFmtId="0" fontId="4" fillId="0" borderId="2"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9" fillId="0" borderId="5" xfId="0" applyFont="1" applyFill="1" applyBorder="1" applyAlignment="1">
      <alignment horizontal="center"/>
    </xf>
    <xf numFmtId="0" fontId="9" fillId="0" borderId="5" xfId="0" applyFont="1" applyFill="1" applyBorder="1" applyAlignment="1">
      <alignment horizontal="center" wrapText="1"/>
    </xf>
    <xf numFmtId="0" fontId="20" fillId="0" borderId="2" xfId="6" applyFont="1" applyFill="1" applyBorder="1" applyAlignment="1">
      <alignment vertical="center" wrapText="1"/>
    </xf>
    <xf numFmtId="0" fontId="4" fillId="0" borderId="1" xfId="3" applyFont="1" applyFill="1" applyBorder="1" applyAlignment="1">
      <alignment vertical="center" wrapText="1"/>
    </xf>
    <xf numFmtId="0" fontId="4" fillId="0" borderId="1" xfId="3" applyFont="1" applyFill="1" applyBorder="1" applyAlignment="1">
      <alignment horizontal="center" vertical="center" wrapText="1"/>
    </xf>
    <xf numFmtId="0" fontId="20" fillId="0" borderId="2" xfId="6" applyFont="1" applyFill="1" applyBorder="1" applyAlignment="1">
      <alignment horizontal="left" vertical="top" wrapText="1"/>
    </xf>
    <xf numFmtId="0" fontId="20" fillId="0" borderId="1" xfId="6" applyFont="1" applyFill="1" applyBorder="1" applyAlignment="1">
      <alignment vertical="center" wrapText="1"/>
    </xf>
    <xf numFmtId="0" fontId="22" fillId="4" borderId="29" xfId="6" applyFont="1" applyFill="1" applyBorder="1" applyAlignment="1">
      <alignment horizontal="left" vertical="top" wrapText="1"/>
    </xf>
    <xf numFmtId="0" fontId="4" fillId="0" borderId="26" xfId="0" applyFont="1" applyBorder="1" applyAlignment="1">
      <alignment horizontal="left" vertical="top" wrapText="1"/>
    </xf>
    <xf numFmtId="166" fontId="30" fillId="13" borderId="50" xfId="9" applyNumberFormat="1" applyFont="1" applyFill="1" applyBorder="1" applyAlignment="1">
      <alignment horizontal="left" vertical="center"/>
    </xf>
    <xf numFmtId="0" fontId="30" fillId="13" borderId="51" xfId="9" applyFont="1" applyFill="1" applyBorder="1" applyAlignment="1">
      <alignment vertical="center"/>
    </xf>
    <xf numFmtId="0" fontId="31" fillId="13" borderId="51" xfId="9" applyFont="1" applyFill="1" applyBorder="1" applyAlignment="1">
      <alignment vertical="top" wrapText="1"/>
    </xf>
    <xf numFmtId="0" fontId="30" fillId="13" borderId="51" xfId="9" applyFont="1" applyFill="1" applyBorder="1" applyAlignment="1">
      <alignment vertical="top" wrapText="1"/>
    </xf>
    <xf numFmtId="0" fontId="30" fillId="11" borderId="52" xfId="8" applyFont="1" applyBorder="1" applyAlignment="1">
      <alignment vertical="top" wrapText="1"/>
    </xf>
    <xf numFmtId="0" fontId="30" fillId="13" borderId="53" xfId="9" applyFont="1" applyFill="1" applyBorder="1" applyAlignment="1">
      <alignment vertical="top" wrapText="1"/>
    </xf>
    <xf numFmtId="0" fontId="30" fillId="13" borderId="54" xfId="10" applyFont="1" applyFill="1" applyBorder="1" applyAlignment="1">
      <alignment horizontal="left" vertical="top" wrapText="1"/>
    </xf>
    <xf numFmtId="0" fontId="30" fillId="13" borderId="54" xfId="0" applyFont="1" applyFill="1" applyBorder="1" applyAlignment="1">
      <alignment horizontal="left" vertical="top" wrapText="1"/>
    </xf>
    <xf numFmtId="0" fontId="30" fillId="11" borderId="55" xfId="8" applyFont="1" applyBorder="1" applyAlignment="1">
      <alignment vertical="top" wrapText="1"/>
    </xf>
    <xf numFmtId="0" fontId="6" fillId="2" borderId="28" xfId="0" applyFont="1" applyFill="1" applyBorder="1" applyAlignment="1">
      <alignment vertical="top"/>
    </xf>
    <xf numFmtId="0" fontId="4" fillId="0" borderId="28" xfId="0" applyFont="1" applyBorder="1" applyAlignment="1">
      <alignment horizontal="left" vertical="top" wrapText="1"/>
    </xf>
    <xf numFmtId="166" fontId="30" fillId="13" borderId="56" xfId="9" applyNumberFormat="1" applyFont="1" applyFill="1" applyBorder="1" applyAlignment="1">
      <alignment horizontal="left" vertical="center"/>
    </xf>
    <xf numFmtId="0" fontId="30" fillId="13" borderId="57" xfId="9" applyFont="1" applyFill="1" applyBorder="1" applyAlignment="1">
      <alignment vertical="center"/>
    </xf>
    <xf numFmtId="0" fontId="31" fillId="13" borderId="57" xfId="9" applyFont="1" applyFill="1" applyBorder="1" applyAlignment="1">
      <alignment vertical="top" wrapText="1"/>
    </xf>
    <xf numFmtId="0" fontId="30" fillId="13" borderId="57" xfId="9" applyFont="1" applyFill="1" applyBorder="1" applyAlignment="1">
      <alignment vertical="top" wrapText="1"/>
    </xf>
    <xf numFmtId="0" fontId="30" fillId="11" borderId="58" xfId="8" applyFont="1" applyBorder="1" applyAlignment="1">
      <alignment vertical="top" wrapText="1"/>
    </xf>
    <xf numFmtId="0" fontId="30" fillId="13" borderId="59" xfId="9" applyFont="1" applyFill="1" applyBorder="1" applyAlignment="1">
      <alignment vertical="top" wrapText="1"/>
    </xf>
    <xf numFmtId="0" fontId="30" fillId="13" borderId="60" xfId="10" applyFont="1" applyFill="1" applyBorder="1" applyAlignment="1">
      <alignment horizontal="left" vertical="top" wrapText="1"/>
    </xf>
    <xf numFmtId="0" fontId="30" fillId="13" borderId="60" xfId="0" applyFont="1" applyFill="1" applyBorder="1" applyAlignment="1">
      <alignment horizontal="left" vertical="top" wrapText="1"/>
    </xf>
    <xf numFmtId="9" fontId="17" fillId="0" borderId="0" xfId="0" applyNumberFormat="1" applyFont="1"/>
    <xf numFmtId="0" fontId="17" fillId="0" borderId="0" xfId="0" applyFont="1" applyBorder="1"/>
    <xf numFmtId="0" fontId="17" fillId="0" borderId="0" xfId="0" applyFont="1" applyAlignment="1">
      <alignment horizontal="right"/>
    </xf>
    <xf numFmtId="0" fontId="27" fillId="9" borderId="21" xfId="0" applyFont="1" applyFill="1" applyBorder="1" applyAlignment="1">
      <alignment horizontal="center" vertical="center" readingOrder="1"/>
    </xf>
    <xf numFmtId="0" fontId="10" fillId="0" borderId="61" xfId="0" applyFont="1" applyBorder="1" applyAlignment="1">
      <alignment horizontal="center" wrapText="1"/>
    </xf>
    <xf numFmtId="0" fontId="0" fillId="0" borderId="62" xfId="0" applyBorder="1" applyAlignment="1">
      <alignment horizontal="center"/>
    </xf>
    <xf numFmtId="0" fontId="0" fillId="0" borderId="63" xfId="0" applyBorder="1" applyAlignment="1">
      <alignment horizontal="center"/>
    </xf>
    <xf numFmtId="43" fontId="0" fillId="0" borderId="0" xfId="11" applyFont="1"/>
    <xf numFmtId="0" fontId="0" fillId="0" borderId="62" xfId="0" applyFill="1" applyBorder="1" applyAlignment="1">
      <alignment horizontal="center"/>
    </xf>
    <xf numFmtId="0" fontId="0" fillId="0" borderId="0" xfId="0"/>
    <xf numFmtId="0" fontId="16" fillId="0" borderId="25" xfId="0" applyFont="1" applyBorder="1" applyAlignment="1">
      <alignment vertical="center"/>
    </xf>
    <xf numFmtId="0" fontId="0" fillId="0" borderId="26" xfId="0" applyBorder="1"/>
    <xf numFmtId="0" fontId="10" fillId="0" borderId="36" xfId="0" applyFont="1" applyBorder="1" applyAlignment="1">
      <alignment horizontal="center" wrapText="1"/>
    </xf>
    <xf numFmtId="0" fontId="0" fillId="0" borderId="5" xfId="0" applyBorder="1" applyAlignment="1">
      <alignment horizontal="center"/>
    </xf>
    <xf numFmtId="0" fontId="17" fillId="0" borderId="0" xfId="0" applyFont="1"/>
    <xf numFmtId="0" fontId="16" fillId="0" borderId="25" xfId="0" applyFont="1" applyFill="1" applyBorder="1" applyAlignment="1">
      <alignment vertical="center"/>
    </xf>
    <xf numFmtId="0" fontId="0" fillId="0" borderId="26" xfId="0" applyFill="1" applyBorder="1" applyAlignment="1">
      <alignment horizontal="left" vertical="top" wrapText="1"/>
    </xf>
    <xf numFmtId="0" fontId="35" fillId="2" borderId="1" xfId="0" applyFont="1" applyFill="1" applyBorder="1" applyAlignment="1">
      <alignment horizontal="center" vertical="center" wrapText="1"/>
    </xf>
    <xf numFmtId="0" fontId="36" fillId="4" borderId="1" xfId="0" applyFont="1" applyFill="1" applyBorder="1" applyAlignment="1">
      <alignment vertical="center" wrapText="1"/>
    </xf>
    <xf numFmtId="0" fontId="36" fillId="3" borderId="1" xfId="0" applyFont="1" applyFill="1" applyBorder="1" applyAlignment="1">
      <alignment vertical="center" wrapText="1"/>
    </xf>
    <xf numFmtId="0" fontId="38" fillId="14" borderId="5" xfId="0" applyFont="1" applyFill="1" applyBorder="1" applyAlignment="1">
      <alignment horizontal="center"/>
    </xf>
    <xf numFmtId="0" fontId="38" fillId="14" borderId="5" xfId="0" applyFont="1" applyFill="1" applyBorder="1" applyAlignment="1">
      <alignment horizontal="center" wrapText="1"/>
    </xf>
    <xf numFmtId="0" fontId="39" fillId="0" borderId="5" xfId="0" applyFont="1" applyBorder="1" applyAlignment="1">
      <alignment vertical="center"/>
    </xf>
    <xf numFmtId="0" fontId="41" fillId="0" borderId="5" xfId="0" applyFont="1" applyBorder="1" applyAlignment="1">
      <alignment horizontal="left" vertical="center" wrapText="1" readingOrder="1"/>
    </xf>
    <xf numFmtId="0" fontId="42" fillId="0" borderId="5" xfId="0" applyFont="1" applyBorder="1" applyAlignment="1">
      <alignment horizontal="left" vertical="center" readingOrder="1"/>
    </xf>
    <xf numFmtId="0" fontId="39" fillId="0" borderId="5" xfId="0" applyFont="1" applyBorder="1"/>
    <xf numFmtId="0" fontId="40" fillId="0" borderId="5" xfId="6" applyFont="1" applyBorder="1"/>
    <xf numFmtId="0" fontId="40" fillId="0" borderId="5" xfId="6" applyFont="1" applyBorder="1" applyAlignment="1">
      <alignment vertical="center"/>
    </xf>
    <xf numFmtId="0" fontId="39" fillId="0" borderId="64" xfId="0" applyFont="1" applyBorder="1" applyAlignment="1">
      <alignment vertical="center"/>
    </xf>
    <xf numFmtId="0" fontId="39" fillId="0" borderId="64" xfId="0" applyFont="1" applyBorder="1"/>
    <xf numFmtId="0" fontId="27" fillId="9" borderId="5" xfId="0" applyFont="1" applyFill="1" applyBorder="1" applyAlignment="1">
      <alignment horizontal="center" vertical="center" readingOrder="1"/>
    </xf>
    <xf numFmtId="0" fontId="0" fillId="0" borderId="5" xfId="0" applyFill="1" applyBorder="1"/>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0" fontId="0" fillId="0" borderId="5" xfId="0" applyFont="1" applyBorder="1" applyAlignment="1">
      <alignment horizontal="left" vertical="center" wrapText="1" readingOrder="1"/>
    </xf>
    <xf numFmtId="0" fontId="0" fillId="0" borderId="5" xfId="0" applyFont="1" applyBorder="1" applyAlignment="1">
      <alignment horizontal="left" vertical="top"/>
    </xf>
    <xf numFmtId="0" fontId="0" fillId="0" borderId="5" xfId="0" applyFont="1" applyBorder="1" applyAlignment="1">
      <alignment horizontal="left" vertical="center"/>
    </xf>
    <xf numFmtId="0" fontId="0" fillId="0" borderId="5" xfId="6" applyFont="1" applyBorder="1" applyAlignment="1">
      <alignment horizontal="left" vertical="top"/>
    </xf>
    <xf numFmtId="0" fontId="0" fillId="0" borderId="5" xfId="0" applyFont="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0" fontId="26" fillId="0" borderId="5" xfId="0" applyFont="1" applyBorder="1" applyAlignment="1">
      <alignment horizontal="center" vertical="center" readingOrder="1"/>
    </xf>
    <xf numFmtId="0" fontId="0" fillId="0" borderId="5" xfId="0" applyFont="1" applyBorder="1" applyAlignment="1">
      <alignment horizontal="center" vertical="center" wrapText="1" readingOrder="1"/>
    </xf>
    <xf numFmtId="0" fontId="27" fillId="9" borderId="5" xfId="0" applyFont="1" applyFill="1" applyBorder="1" applyAlignment="1">
      <alignment horizontal="center" vertical="center" wrapText="1" readingOrder="1"/>
    </xf>
    <xf numFmtId="0" fontId="15" fillId="0" borderId="0" xfId="6" applyAlignment="1">
      <alignment wrapText="1"/>
    </xf>
    <xf numFmtId="0" fontId="10" fillId="0" borderId="0" xfId="0" applyFont="1" applyAlignment="1">
      <alignment horizontal="center"/>
    </xf>
    <xf numFmtId="0" fontId="10" fillId="16" borderId="0" xfId="0" applyFont="1" applyFill="1" applyAlignment="1">
      <alignment horizontal="center"/>
    </xf>
    <xf numFmtId="0" fontId="45" fillId="2" borderId="0" xfId="1" applyFont="1" applyFill="1" applyAlignment="1">
      <alignment horizontal="left" vertical="top" wrapText="1"/>
    </xf>
    <xf numFmtId="0" fontId="45" fillId="2" borderId="0" xfId="0" applyFont="1" applyFill="1" applyAlignment="1">
      <alignment horizontal="left" vertical="center" wrapText="1"/>
    </xf>
    <xf numFmtId="0" fontId="46" fillId="4" borderId="1" xfId="6" applyFont="1" applyFill="1" applyBorder="1" applyAlignment="1">
      <alignment horizontal="left" vertical="top" wrapText="1"/>
    </xf>
    <xf numFmtId="0" fontId="47" fillId="0" borderId="0" xfId="0" applyFont="1" applyFill="1" applyAlignment="1">
      <alignment horizontal="left" vertical="center" wrapText="1"/>
    </xf>
    <xf numFmtId="0" fontId="48" fillId="0" borderId="0" xfId="0" applyFont="1" applyAlignment="1">
      <alignment horizontal="left" vertical="top"/>
    </xf>
    <xf numFmtId="2" fontId="9" fillId="2" borderId="5" xfId="0" applyNumberFormat="1" applyFont="1" applyFill="1" applyBorder="1" applyAlignment="1">
      <alignment horizontal="center" vertical="center"/>
    </xf>
    <xf numFmtId="0" fontId="49" fillId="0" borderId="0" xfId="0" applyFont="1" applyAlignment="1">
      <alignment wrapText="1"/>
    </xf>
    <xf numFmtId="0" fontId="30" fillId="17" borderId="41" xfId="8" applyFont="1" applyFill="1" applyAlignment="1">
      <alignment vertical="top" wrapText="1"/>
    </xf>
    <xf numFmtId="0" fontId="7" fillId="18" borderId="0" xfId="9" applyFont="1" applyFill="1" applyBorder="1" applyAlignment="1">
      <alignment vertical="top" wrapText="1"/>
    </xf>
    <xf numFmtId="0" fontId="50" fillId="0" borderId="0" xfId="0" applyFont="1" applyAlignment="1">
      <alignment wrapText="1"/>
    </xf>
    <xf numFmtId="0" fontId="0" fillId="19" borderId="0" xfId="0" applyFill="1"/>
    <xf numFmtId="0" fontId="51" fillId="2" borderId="0" xfId="0" applyFont="1" applyFill="1" applyAlignment="1">
      <alignment wrapText="1"/>
    </xf>
    <xf numFmtId="166" fontId="7" fillId="12" borderId="0" xfId="9" applyNumberFormat="1" applyFont="1" applyFill="1" applyBorder="1" applyAlignment="1">
      <alignment horizontal="left" vertical="top"/>
    </xf>
    <xf numFmtId="0" fontId="30" fillId="13" borderId="66" xfId="9" applyFont="1" applyFill="1" applyBorder="1" applyAlignment="1">
      <alignment vertical="top" wrapText="1"/>
    </xf>
    <xf numFmtId="0" fontId="30" fillId="13" borderId="64" xfId="9" applyFont="1" applyFill="1" applyBorder="1" applyAlignment="1">
      <alignment vertical="top" wrapText="1"/>
    </xf>
    <xf numFmtId="0" fontId="7" fillId="12" borderId="0" xfId="9" applyFont="1" applyFill="1" applyAlignment="1">
      <alignment vertical="top" wrapText="1"/>
    </xf>
    <xf numFmtId="166" fontId="7" fillId="12" borderId="0" xfId="9" applyNumberFormat="1" applyFont="1" applyFill="1" applyAlignment="1">
      <alignment horizontal="left" vertical="center"/>
    </xf>
    <xf numFmtId="0" fontId="30" fillId="13" borderId="42" xfId="0" applyFont="1" applyFill="1" applyBorder="1" applyAlignment="1">
      <alignment horizontal="left" vertical="top" wrapText="1"/>
    </xf>
    <xf numFmtId="0" fontId="30" fillId="13" borderId="65" xfId="0" applyFont="1" applyFill="1" applyBorder="1" applyAlignment="1">
      <alignment horizontal="left" vertical="top" wrapText="1"/>
    </xf>
    <xf numFmtId="0" fontId="30" fillId="13" borderId="40" xfId="9" applyFont="1" applyFill="1" applyBorder="1" applyAlignment="1">
      <alignment horizontal="left" vertical="top" wrapText="1"/>
    </xf>
    <xf numFmtId="0" fontId="7" fillId="12" borderId="0" xfId="9" applyFont="1" applyFill="1" applyBorder="1" applyAlignment="1">
      <alignment horizontal="left" vertical="top" wrapText="1"/>
    </xf>
    <xf numFmtId="0" fontId="6" fillId="12" borderId="0" xfId="9" applyFont="1" applyFill="1" applyBorder="1" applyAlignment="1">
      <alignment horizontal="left" vertical="top" wrapText="1"/>
    </xf>
    <xf numFmtId="0" fontId="30" fillId="15" borderId="44" xfId="9" applyFont="1" applyFill="1" applyBorder="1" applyAlignment="1">
      <alignment horizontal="left" vertical="top" wrapText="1"/>
    </xf>
    <xf numFmtId="0" fontId="29" fillId="12" borderId="0" xfId="9" applyFont="1" applyFill="1" applyBorder="1" applyAlignment="1">
      <alignment horizontal="left" vertical="top" wrapText="1"/>
    </xf>
    <xf numFmtId="0" fontId="43" fillId="13" borderId="40" xfId="9" applyFont="1" applyFill="1" applyBorder="1" applyAlignment="1">
      <alignment horizontal="left" vertical="top" wrapText="1"/>
    </xf>
    <xf numFmtId="0" fontId="32" fillId="13" borderId="40" xfId="9" applyFont="1" applyFill="1" applyBorder="1" applyAlignment="1">
      <alignment horizontal="left" vertical="top" wrapText="1"/>
    </xf>
    <xf numFmtId="0" fontId="44" fillId="20" borderId="0" xfId="0" applyFont="1" applyFill="1" applyAlignment="1">
      <alignment horizontal="left" vertical="top" wrapText="1"/>
    </xf>
    <xf numFmtId="0" fontId="30" fillId="13" borderId="44" xfId="9" applyFont="1" applyFill="1" applyBorder="1" applyAlignment="1">
      <alignment horizontal="left" vertical="top" wrapText="1"/>
    </xf>
    <xf numFmtId="14" fontId="30" fillId="13" borderId="42" xfId="0" applyNumberFormat="1" applyFont="1" applyFill="1" applyBorder="1" applyAlignment="1">
      <alignment horizontal="left" vertical="top" wrapText="1"/>
    </xf>
    <xf numFmtId="0" fontId="30" fillId="13" borderId="40" xfId="9" applyFont="1" applyFill="1" applyBorder="1" applyAlignment="1">
      <alignment horizontal="left" vertical="top"/>
    </xf>
    <xf numFmtId="166" fontId="30" fillId="13" borderId="42" xfId="9" applyNumberFormat="1" applyFont="1" applyFill="1" applyBorder="1" applyAlignment="1">
      <alignment horizontal="left" vertical="top"/>
    </xf>
    <xf numFmtId="0" fontId="7" fillId="12" borderId="0" xfId="9" applyFont="1" applyFill="1" applyBorder="1" applyAlignment="1">
      <alignment horizontal="left" vertical="top"/>
    </xf>
    <xf numFmtId="14" fontId="30" fillId="13" borderId="40" xfId="9" applyNumberFormat="1" applyFont="1" applyFill="1" applyBorder="1" applyAlignment="1">
      <alignment horizontal="left" vertical="top"/>
    </xf>
    <xf numFmtId="166" fontId="6" fillId="12" borderId="0" xfId="9" applyNumberFormat="1" applyFont="1" applyFill="1" applyBorder="1" applyAlignment="1">
      <alignment horizontal="left" vertical="top" wrapText="1"/>
    </xf>
    <xf numFmtId="14" fontId="31" fillId="13" borderId="42" xfId="0" applyNumberFormat="1" applyFont="1" applyFill="1" applyBorder="1" applyAlignment="1">
      <alignment horizontal="left" vertical="top" wrapText="1"/>
    </xf>
    <xf numFmtId="166" fontId="29" fillId="12" borderId="0" xfId="9" applyNumberFormat="1" applyFont="1" applyFill="1" applyBorder="1" applyAlignment="1">
      <alignment horizontal="left" vertical="top" wrapText="1"/>
    </xf>
    <xf numFmtId="166" fontId="43" fillId="13" borderId="42" xfId="9" applyNumberFormat="1" applyFont="1" applyFill="1" applyBorder="1" applyAlignment="1">
      <alignment horizontal="left" vertical="top"/>
    </xf>
    <xf numFmtId="0" fontId="43" fillId="13" borderId="40" xfId="9" applyFont="1" applyFill="1" applyBorder="1" applyAlignment="1">
      <alignment horizontal="left" vertical="top"/>
    </xf>
    <xf numFmtId="166" fontId="30" fillId="13" borderId="43" xfId="9" applyNumberFormat="1" applyFont="1" applyFill="1" applyBorder="1" applyAlignment="1">
      <alignment horizontal="left" vertical="top"/>
    </xf>
    <xf numFmtId="0" fontId="30" fillId="13" borderId="44" xfId="9" applyFont="1" applyFill="1" applyBorder="1" applyAlignment="1">
      <alignment horizontal="left" vertical="top"/>
    </xf>
    <xf numFmtId="0" fontId="44" fillId="0" borderId="0" xfId="0" applyFont="1" applyAlignment="1">
      <alignment wrapText="1"/>
    </xf>
    <xf numFmtId="0" fontId="30" fillId="21" borderId="5" xfId="9" applyFont="1" applyFill="1" applyBorder="1" applyAlignment="1">
      <alignment vertical="top" wrapText="1"/>
    </xf>
    <xf numFmtId="0" fontId="44" fillId="21" borderId="0" xfId="0" applyFont="1" applyFill="1" applyAlignment="1">
      <alignment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7" borderId="38" xfId="0" applyFill="1" applyBorder="1" applyAlignment="1">
      <alignment horizontal="left" vertical="top" wrapText="1"/>
    </xf>
    <xf numFmtId="0" fontId="13" fillId="0" borderId="15"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8" xfId="0" applyFont="1" applyBorder="1" applyAlignment="1" applyProtection="1">
      <alignment horizontal="left" vertical="top"/>
    </xf>
    <xf numFmtId="43" fontId="0" fillId="7" borderId="25" xfId="11" applyFont="1" applyFill="1" applyBorder="1" applyAlignment="1">
      <alignment horizontal="left" vertical="top" wrapText="1"/>
    </xf>
    <xf numFmtId="43" fontId="0" fillId="7" borderId="26" xfId="11" applyFont="1" applyFill="1" applyBorder="1" applyAlignment="1">
      <alignment horizontal="left" vertical="top" wrapText="1"/>
    </xf>
    <xf numFmtId="43" fontId="0" fillId="7" borderId="38" xfId="11" applyFont="1" applyFill="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35" xfId="0" applyFill="1" applyBorder="1" applyAlignment="1">
      <alignment horizontal="left" vertical="top" wrapText="1"/>
    </xf>
    <xf numFmtId="0" fontId="0" fillId="7" borderId="22" xfId="0" applyFill="1" applyBorder="1" applyAlignment="1">
      <alignment horizontal="left" vertical="top" wrapText="1"/>
    </xf>
    <xf numFmtId="0" fontId="0" fillId="7" borderId="0" xfId="0" applyFill="1" applyBorder="1" applyAlignment="1">
      <alignment horizontal="left" vertical="top" wrapText="1"/>
    </xf>
    <xf numFmtId="0" fontId="0" fillId="7" borderId="24" xfId="0" applyFill="1" applyBorder="1" applyAlignment="1">
      <alignment horizontal="left" vertical="top" wrapText="1"/>
    </xf>
    <xf numFmtId="0" fontId="0" fillId="7" borderId="2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35" xfId="0" applyFill="1" applyBorder="1" applyAlignment="1">
      <alignment horizontal="left" vertical="top" wrapText="1"/>
    </xf>
    <xf numFmtId="0" fontId="37" fillId="3" borderId="2" xfId="0" applyFont="1" applyFill="1" applyBorder="1" applyAlignment="1">
      <alignment vertical="center" wrapText="1"/>
    </xf>
    <xf numFmtId="0" fontId="37" fillId="3" borderId="3" xfId="0" applyFont="1" applyFill="1" applyBorder="1" applyAlignment="1">
      <alignment vertical="center" wrapText="1"/>
    </xf>
    <xf numFmtId="0" fontId="37" fillId="3" borderId="4" xfId="0" applyFont="1" applyFill="1" applyBorder="1" applyAlignment="1">
      <alignment vertical="center" wrapText="1"/>
    </xf>
    <xf numFmtId="0" fontId="37" fillId="4" borderId="2" xfId="0" applyFont="1" applyFill="1" applyBorder="1" applyAlignment="1">
      <alignment vertical="center" wrapText="1"/>
    </xf>
    <xf numFmtId="0" fontId="37" fillId="4" borderId="3" xfId="0" applyFont="1" applyFill="1" applyBorder="1" applyAlignment="1">
      <alignment vertical="center" wrapText="1"/>
    </xf>
    <xf numFmtId="0" fontId="37" fillId="4" borderId="4" xfId="0" applyFont="1" applyFill="1" applyBorder="1" applyAlignment="1">
      <alignment vertical="center" wrapText="1"/>
    </xf>
    <xf numFmtId="0" fontId="5" fillId="4" borderId="25" xfId="0" applyFont="1" applyFill="1" applyBorder="1" applyAlignment="1">
      <alignment vertical="center" wrapText="1"/>
    </xf>
    <xf numFmtId="0" fontId="5" fillId="4" borderId="26" xfId="0" applyFont="1" applyFill="1" applyBorder="1" applyAlignment="1">
      <alignment vertical="center" wrapText="1"/>
    </xf>
    <xf numFmtId="0" fontId="5" fillId="4" borderId="27" xfId="0" applyFont="1" applyFill="1" applyBorder="1" applyAlignment="1">
      <alignment vertical="center" wrapText="1"/>
    </xf>
    <xf numFmtId="0" fontId="21" fillId="4" borderId="25" xfId="3" applyFont="1" applyFill="1" applyBorder="1" applyAlignment="1">
      <alignment vertical="center" wrapText="1"/>
    </xf>
    <xf numFmtId="0" fontId="21" fillId="4" borderId="26" xfId="3" applyFont="1" applyFill="1" applyBorder="1" applyAlignment="1">
      <alignment vertical="center" wrapText="1"/>
    </xf>
    <xf numFmtId="0" fontId="21" fillId="4" borderId="27" xfId="3" applyFont="1" applyFill="1" applyBorder="1" applyAlignment="1">
      <alignment vertical="center" wrapText="1"/>
    </xf>
    <xf numFmtId="0" fontId="5" fillId="4" borderId="25" xfId="3" applyFont="1" applyFill="1" applyBorder="1" applyAlignment="1">
      <alignment vertical="center" wrapText="1"/>
    </xf>
    <xf numFmtId="0" fontId="5" fillId="4" borderId="26" xfId="3" applyFont="1" applyFill="1" applyBorder="1" applyAlignment="1">
      <alignment vertical="center" wrapText="1"/>
    </xf>
    <xf numFmtId="0" fontId="5" fillId="4" borderId="27" xfId="3" applyFont="1" applyFill="1" applyBorder="1" applyAlignment="1">
      <alignment vertical="center" wrapText="1"/>
    </xf>
    <xf numFmtId="0" fontId="5" fillId="3" borderId="2" xfId="3"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3" borderId="2" xfId="3" applyFont="1" applyFill="1" applyBorder="1" applyAlignment="1">
      <alignment horizontal="left" vertical="top" wrapText="1"/>
    </xf>
    <xf numFmtId="0" fontId="5" fillId="3" borderId="3" xfId="3" applyFont="1" applyFill="1" applyBorder="1" applyAlignment="1">
      <alignment horizontal="left" vertical="top" wrapText="1"/>
    </xf>
    <xf numFmtId="0" fontId="5" fillId="3" borderId="4" xfId="3" applyFont="1" applyFill="1" applyBorder="1" applyAlignment="1">
      <alignment horizontal="left" vertical="top"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6" borderId="2"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2" fillId="22" borderId="19" xfId="0" applyFont="1" applyFill="1" applyBorder="1" applyAlignment="1">
      <alignment wrapText="1"/>
    </xf>
    <xf numFmtId="0" fontId="52" fillId="22" borderId="20" xfId="0" applyFont="1" applyFill="1" applyBorder="1" applyAlignment="1">
      <alignment wrapText="1"/>
    </xf>
    <xf numFmtId="0" fontId="52" fillId="22" borderId="22" xfId="0" applyFont="1" applyFill="1" applyBorder="1" applyAlignment="1">
      <alignment wrapText="1"/>
    </xf>
    <xf numFmtId="0" fontId="52" fillId="22" borderId="0" xfId="0" applyFont="1" applyFill="1" applyBorder="1" applyAlignment="1">
      <alignment wrapText="1"/>
    </xf>
    <xf numFmtId="0" fontId="0" fillId="7" borderId="67" xfId="0" applyFill="1" applyBorder="1" applyAlignment="1">
      <alignment horizontal="left" vertical="top" wrapText="1"/>
    </xf>
    <xf numFmtId="0" fontId="0" fillId="0" borderId="5" xfId="0" applyBorder="1" applyAlignment="1">
      <alignment horizontal="right"/>
    </xf>
  </cellXfs>
  <cellStyles count="29">
    <cellStyle name="Comma" xfId="11" builtinId="3"/>
    <cellStyle name="Comma 2" xfId="2" xr:uid="{00000000-0005-0000-0000-000001000000}"/>
    <cellStyle name="Comma 2 2" xfId="18" xr:uid="{00000000-0005-0000-0000-000002000000}"/>
    <cellStyle name="Comma 2 2 2" xfId="28" xr:uid="{00000000-0005-0000-0000-000003000000}"/>
    <cellStyle name="Comma 2 3" xfId="23" xr:uid="{00000000-0005-0000-0000-000004000000}"/>
    <cellStyle name="Comma 2 4" xfId="13" xr:uid="{00000000-0005-0000-0000-000005000000}"/>
    <cellStyle name="Comma 3" xfId="5" xr:uid="{00000000-0005-0000-0000-000006000000}"/>
    <cellStyle name="Comma 3 2" xfId="25" xr:uid="{00000000-0005-0000-0000-000007000000}"/>
    <cellStyle name="Hyperlink" xfId="6" builtinId="8"/>
    <cellStyle name="Hyperlink 2" xfId="15" xr:uid="{00000000-0005-0000-0000-000009000000}"/>
    <cellStyle name="Hyperlink 3" xfId="21" xr:uid="{00000000-0005-0000-0000-00000A000000}"/>
    <cellStyle name="Hyperlink 4" xfId="19" xr:uid="{00000000-0005-0000-0000-00000B000000}"/>
    <cellStyle name="Input" xfId="7" builtinId="20"/>
    <cellStyle name="Normal" xfId="0" builtinId="0"/>
    <cellStyle name="Normal 2" xfId="3" xr:uid="{00000000-0005-0000-0000-00000E000000}"/>
    <cellStyle name="Normal 3" xfId="1" xr:uid="{00000000-0005-0000-0000-00000F000000}"/>
    <cellStyle name="Normal 3 2" xfId="17" xr:uid="{00000000-0005-0000-0000-000010000000}"/>
    <cellStyle name="Normal 3 2 2" xfId="27" xr:uid="{00000000-0005-0000-0000-000011000000}"/>
    <cellStyle name="Normal 3 3" xfId="22" xr:uid="{00000000-0005-0000-0000-000012000000}"/>
    <cellStyle name="Normal 3 4" xfId="12" xr:uid="{00000000-0005-0000-0000-000013000000}"/>
    <cellStyle name="Normal 4" xfId="4" xr:uid="{00000000-0005-0000-0000-000014000000}"/>
    <cellStyle name="Normal 4 2" xfId="24" xr:uid="{00000000-0005-0000-0000-000015000000}"/>
    <cellStyle name="Normal 5" xfId="14" xr:uid="{00000000-0005-0000-0000-000016000000}"/>
    <cellStyle name="Normal 6" xfId="9" xr:uid="{00000000-0005-0000-0000-000017000000}"/>
    <cellStyle name="Normal 6 2" xfId="10" xr:uid="{00000000-0005-0000-0000-000018000000}"/>
    <cellStyle name="Normal 6 3" xfId="26" xr:uid="{00000000-0005-0000-0000-000019000000}"/>
    <cellStyle name="Normal 7" xfId="16" xr:uid="{00000000-0005-0000-0000-00001A000000}"/>
    <cellStyle name="Normal 8" xfId="20" xr:uid="{00000000-0005-0000-0000-00001B000000}"/>
    <cellStyle name="Note" xfId="8" builtinId="10"/>
  </cellStyles>
  <dxfs count="1132">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293845"/>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4080-4497-AB2B-A5D0E6191ACB}"/>
              </c:ext>
            </c:extLst>
          </c:dPt>
          <c:dPt>
            <c:idx val="1"/>
            <c:bubble3D val="0"/>
            <c:spPr>
              <a:solidFill>
                <a:schemeClr val="bg1"/>
              </a:solidFill>
              <a:ln>
                <a:solidFill>
                  <a:schemeClr val="tx1"/>
                </a:solidFill>
              </a:ln>
            </c:spPr>
            <c:extLst>
              <c:ext xmlns:c16="http://schemas.microsoft.com/office/drawing/2014/chart" uri="{C3380CC4-5D6E-409C-BE32-E72D297353CC}">
                <c16:uniqueId val="{00000003-4080-4497-AB2B-A5D0E6191ACB}"/>
              </c:ext>
            </c:extLst>
          </c:dPt>
          <c:val>
            <c:numRef>
              <c:f>SummaryS1!$I$11:$J$11</c:f>
              <c:numCache>
                <c:formatCode>General</c:formatCode>
                <c:ptCount val="2"/>
                <c:pt idx="0">
                  <c:v>93</c:v>
                </c:pt>
                <c:pt idx="1">
                  <c:v>267</c:v>
                </c:pt>
              </c:numCache>
            </c:numRef>
          </c:val>
          <c:extLst>
            <c:ext xmlns:c16="http://schemas.microsoft.com/office/drawing/2014/chart" uri="{C3380CC4-5D6E-409C-BE32-E72D297353CC}">
              <c16:uniqueId val="{00000004-4080-4497-AB2B-A5D0E6191ACB}"/>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BE3D-4032-88FC-FAF6688B9035}"/>
              </c:ext>
            </c:extLst>
          </c:dPt>
          <c:dPt>
            <c:idx val="1"/>
            <c:bubble3D val="0"/>
            <c:spPr>
              <a:solidFill>
                <a:schemeClr val="bg1"/>
              </a:solidFill>
              <a:ln>
                <a:solidFill>
                  <a:schemeClr val="tx1"/>
                </a:solidFill>
              </a:ln>
            </c:spPr>
            <c:extLst>
              <c:ext xmlns:c16="http://schemas.microsoft.com/office/drawing/2014/chart" uri="{C3380CC4-5D6E-409C-BE32-E72D297353CC}">
                <c16:uniqueId val="{00000003-BE3D-4032-88FC-FAF6688B9035}"/>
              </c:ext>
            </c:extLst>
          </c:dPt>
          <c:val>
            <c:numRef>
              <c:f>SummaryS2!$I$11:$J$11</c:f>
              <c:numCache>
                <c:formatCode>General</c:formatCode>
                <c:ptCount val="2"/>
                <c:pt idx="0">
                  <c:v>0</c:v>
                </c:pt>
                <c:pt idx="1">
                  <c:v>360</c:v>
                </c:pt>
              </c:numCache>
            </c:numRef>
          </c:val>
          <c:extLst>
            <c:ext xmlns:c16="http://schemas.microsoft.com/office/drawing/2014/chart" uri="{C3380CC4-5D6E-409C-BE32-E72D297353CC}">
              <c16:uniqueId val="{00000004-BE3D-4032-88FC-FAF6688B9035}"/>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noFill/>
            </a:ln>
          </c:spPr>
          <c:dPt>
            <c:idx val="1"/>
            <c:bubble3D val="0"/>
            <c:spPr>
              <a:solidFill>
                <a:schemeClr val="bg1"/>
              </a:solidFill>
              <a:ln>
                <a:solidFill>
                  <a:sysClr val="windowText" lastClr="000000"/>
                </a:solidFill>
              </a:ln>
            </c:spPr>
            <c:extLst>
              <c:ext xmlns:c16="http://schemas.microsoft.com/office/drawing/2014/chart" uri="{C3380CC4-5D6E-409C-BE32-E72D297353CC}">
                <c16:uniqueId val="{00000003-B6B0-4617-94BB-10F30E6D5310}"/>
              </c:ext>
            </c:extLst>
          </c:dPt>
          <c:val>
            <c:numRef>
              <c:f>SummaryS3!$K$11:$L$11</c:f>
              <c:numCache>
                <c:formatCode>General</c:formatCode>
                <c:ptCount val="2"/>
                <c:pt idx="0">
                  <c:v>135</c:v>
                </c:pt>
                <c:pt idx="1">
                  <c:v>225</c:v>
                </c:pt>
              </c:numCache>
            </c:numRef>
          </c:val>
          <c:extLst>
            <c:ext xmlns:c16="http://schemas.microsoft.com/office/drawing/2014/chart" uri="{C3380CC4-5D6E-409C-BE32-E72D297353CC}">
              <c16:uniqueId val="{00000004-B6B0-4617-94BB-10F30E6D5310}"/>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ysClr val="windowText" lastClr="000000"/>
              </a:solidFill>
            </a:ln>
          </c:spPr>
          <c:dPt>
            <c:idx val="1"/>
            <c:bubble3D val="0"/>
            <c:spPr>
              <a:noFill/>
              <a:ln>
                <a:solidFill>
                  <a:sysClr val="windowText" lastClr="000000"/>
                </a:solidFill>
              </a:ln>
            </c:spPr>
            <c:extLst>
              <c:ext xmlns:c16="http://schemas.microsoft.com/office/drawing/2014/chart" uri="{C3380CC4-5D6E-409C-BE32-E72D297353CC}">
                <c16:uniqueId val="{00000002-0362-45C8-AFC7-2E43AE2EB26F}"/>
              </c:ext>
            </c:extLst>
          </c:dPt>
          <c:val>
            <c:numRef>
              <c:f>SummaryS4!$I$11:$J$11</c:f>
              <c:numCache>
                <c:formatCode>General</c:formatCode>
                <c:ptCount val="2"/>
                <c:pt idx="0">
                  <c:v>50</c:v>
                </c:pt>
                <c:pt idx="1">
                  <c:v>310</c:v>
                </c:pt>
              </c:numCache>
            </c:numRef>
          </c:val>
          <c:extLst>
            <c:ext xmlns:c16="http://schemas.microsoft.com/office/drawing/2014/chart" uri="{C3380CC4-5D6E-409C-BE32-E72D297353CC}">
              <c16:uniqueId val="{00000000-0362-45C8-AFC7-2E43AE2EB26F}"/>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c:spPr>
          <c:dPt>
            <c:idx val="1"/>
            <c:bubble3D val="0"/>
            <c:spPr>
              <a:noFill/>
              <a:ln>
                <a:solidFill>
                  <a:srgbClr val="293845"/>
                </a:solidFill>
              </a:ln>
            </c:spPr>
            <c:extLst>
              <c:ext xmlns:c16="http://schemas.microsoft.com/office/drawing/2014/chart" uri="{C3380CC4-5D6E-409C-BE32-E72D297353CC}">
                <c16:uniqueId val="{00000002-0E23-4004-945E-BC1535E0C141}"/>
              </c:ext>
            </c:extLst>
          </c:dPt>
          <c:val>
            <c:numRef>
              <c:f>SummaryS5!$I$11:$J$11</c:f>
              <c:numCache>
                <c:formatCode>General</c:formatCode>
                <c:ptCount val="2"/>
                <c:pt idx="0">
                  <c:v>45</c:v>
                </c:pt>
                <c:pt idx="1">
                  <c:v>315</c:v>
                </c:pt>
              </c:numCache>
            </c:numRef>
          </c:val>
          <c:extLst>
            <c:ext xmlns:c16="http://schemas.microsoft.com/office/drawing/2014/chart" uri="{C3380CC4-5D6E-409C-BE32-E72D297353CC}">
              <c16:uniqueId val="{00000000-0E23-4004-945E-BC1535E0C141}"/>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59266</xdr:colOff>
      <xdr:row>11</xdr:row>
      <xdr:rowOff>118215</xdr:rowOff>
    </xdr:from>
    <xdr:to>
      <xdr:col>6</xdr:col>
      <xdr:colOff>272626</xdr:colOff>
      <xdr:row>30</xdr:row>
      <xdr:rowOff>130661</xdr:rowOff>
    </xdr:to>
    <xdr:grpSp>
      <xdr:nvGrpSpPr>
        <xdr:cNvPr id="43" name="Group 42">
          <a:extLst>
            <a:ext uri="{FF2B5EF4-FFF2-40B4-BE49-F238E27FC236}">
              <a16:creationId xmlns:a16="http://schemas.microsoft.com/office/drawing/2014/main" id="{D4798BCE-CA43-4D34-9658-FDBEC813E544}"/>
            </a:ext>
          </a:extLst>
        </xdr:cNvPr>
        <xdr:cNvGrpSpPr/>
      </xdr:nvGrpSpPr>
      <xdr:grpSpPr>
        <a:xfrm>
          <a:off x="59266" y="2642340"/>
          <a:ext cx="5204460" cy="3450971"/>
          <a:chOff x="539750" y="3509116"/>
          <a:chExt cx="4603750" cy="2694835"/>
        </a:xfrm>
      </xdr:grpSpPr>
      <xdr:grpSp>
        <xdr:nvGrpSpPr>
          <xdr:cNvPr id="33" name="Group 17">
            <a:extLst>
              <a:ext uri="{FF2B5EF4-FFF2-40B4-BE49-F238E27FC236}">
                <a16:creationId xmlns:a16="http://schemas.microsoft.com/office/drawing/2014/main" id="{A0F195A6-C26A-4D0D-AD19-9A17F7051D64}"/>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39" name="Chart 18">
              <a:extLst>
                <a:ext uri="{FF2B5EF4-FFF2-40B4-BE49-F238E27FC236}">
                  <a16:creationId xmlns:a16="http://schemas.microsoft.com/office/drawing/2014/main" id="{EDEF0994-78D3-4D90-A551-3E16BAF49DFA}"/>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 name="Text Box 19">
              <a:extLst>
                <a:ext uri="{FF2B5EF4-FFF2-40B4-BE49-F238E27FC236}">
                  <a16:creationId xmlns:a16="http://schemas.microsoft.com/office/drawing/2014/main" id="{3DE80B7C-878D-40D0-A941-73E7ADAC1F7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41" name="Line 20">
              <a:extLst>
                <a:ext uri="{FF2B5EF4-FFF2-40B4-BE49-F238E27FC236}">
                  <a16:creationId xmlns:a16="http://schemas.microsoft.com/office/drawing/2014/main" id="{CB59EA96-5489-47ED-9ADB-B19CCE08D310}"/>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34" name="Text Box 21">
            <a:extLst>
              <a:ext uri="{FF2B5EF4-FFF2-40B4-BE49-F238E27FC236}">
                <a16:creationId xmlns:a16="http://schemas.microsoft.com/office/drawing/2014/main" id="{ADD85BBF-9CE9-4E96-BE7A-7E0ACDAA6B70}"/>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35" name="Text Box 22">
            <a:extLst>
              <a:ext uri="{FF2B5EF4-FFF2-40B4-BE49-F238E27FC236}">
                <a16:creationId xmlns:a16="http://schemas.microsoft.com/office/drawing/2014/main" id="{6C341B3E-0FA2-4494-A3B4-DB85A49A89E3}"/>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36" name="Text Box 23">
            <a:extLst>
              <a:ext uri="{FF2B5EF4-FFF2-40B4-BE49-F238E27FC236}">
                <a16:creationId xmlns:a16="http://schemas.microsoft.com/office/drawing/2014/main" id="{A90B082F-5FC0-4DE3-BE3F-E681D871DF1A}"/>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37" name="Text Box 24">
            <a:extLst>
              <a:ext uri="{FF2B5EF4-FFF2-40B4-BE49-F238E27FC236}">
                <a16:creationId xmlns:a16="http://schemas.microsoft.com/office/drawing/2014/main" id="{BE4D1E9B-2D9C-46DC-A124-FA8FC63527AD}"/>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38" name="Text Box 25">
            <a:extLst>
              <a:ext uri="{FF2B5EF4-FFF2-40B4-BE49-F238E27FC236}">
                <a16:creationId xmlns:a16="http://schemas.microsoft.com/office/drawing/2014/main" id="{D00011C5-A3D8-499F-9721-95361C4F6DC4}"/>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551744</xdr:colOff>
      <xdr:row>11</xdr:row>
      <xdr:rowOff>107700</xdr:rowOff>
    </xdr:from>
    <xdr:to>
      <xdr:col>6</xdr:col>
      <xdr:colOff>765104</xdr:colOff>
      <xdr:row>30</xdr:row>
      <xdr:rowOff>120146</xdr:rowOff>
    </xdr:to>
    <xdr:grpSp>
      <xdr:nvGrpSpPr>
        <xdr:cNvPr id="3" name="Group 2">
          <a:extLst>
            <a:ext uri="{FF2B5EF4-FFF2-40B4-BE49-F238E27FC236}">
              <a16:creationId xmlns:a16="http://schemas.microsoft.com/office/drawing/2014/main" id="{A41930E2-2EC8-425D-A872-144F9A298306}"/>
            </a:ext>
          </a:extLst>
        </xdr:cNvPr>
        <xdr:cNvGrpSpPr/>
      </xdr:nvGrpSpPr>
      <xdr:grpSpPr>
        <a:xfrm>
          <a:off x="551744" y="2631825"/>
          <a:ext cx="5204460" cy="3450971"/>
          <a:chOff x="846667" y="3642465"/>
          <a:chExt cx="3989917" cy="2561486"/>
        </a:xfrm>
      </xdr:grpSpPr>
      <xdr:grpSp>
        <xdr:nvGrpSpPr>
          <xdr:cNvPr id="4" name="Group 17">
            <a:extLst>
              <a:ext uri="{FF2B5EF4-FFF2-40B4-BE49-F238E27FC236}">
                <a16:creationId xmlns:a16="http://schemas.microsoft.com/office/drawing/2014/main" id="{5DA90FE2-84FC-457C-99BA-5F9E96BEA2EE}"/>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6D0F5DA4-5A69-4F19-AB10-80712BB90E01}"/>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801376A6-2552-48BF-8F71-0652C6641203}"/>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C85073E-03BD-4D0B-B90D-531DF8E1DB36}"/>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B91F1458-4709-4636-A482-48354806130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ECC5F1AD-FE28-42DF-886C-208A02ABA80A}"/>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B04CCD3F-A760-49A2-B46E-EE225A9C3177}"/>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85B96E39-0527-4A35-9522-DC60FACE027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8B27359F-2126-4B36-AB73-362A39E6097C}"/>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11</xdr:row>
      <xdr:rowOff>184149</xdr:rowOff>
    </xdr:from>
    <xdr:to>
      <xdr:col>6</xdr:col>
      <xdr:colOff>822959</xdr:colOff>
      <xdr:row>31</xdr:row>
      <xdr:rowOff>12445</xdr:rowOff>
    </xdr:to>
    <xdr:grpSp>
      <xdr:nvGrpSpPr>
        <xdr:cNvPr id="13" name="Group 12">
          <a:extLst>
            <a:ext uri="{FF2B5EF4-FFF2-40B4-BE49-F238E27FC236}">
              <a16:creationId xmlns:a16="http://schemas.microsoft.com/office/drawing/2014/main" id="{E593825F-9E57-4F80-A07C-264A5CCB62CA}"/>
            </a:ext>
          </a:extLst>
        </xdr:cNvPr>
        <xdr:cNvGrpSpPr/>
      </xdr:nvGrpSpPr>
      <xdr:grpSpPr>
        <a:xfrm>
          <a:off x="609599" y="2708274"/>
          <a:ext cx="5204460" cy="3447796"/>
          <a:chOff x="846667" y="3642465"/>
          <a:chExt cx="3989917" cy="2561486"/>
        </a:xfrm>
      </xdr:grpSpPr>
      <xdr:grpSp>
        <xdr:nvGrpSpPr>
          <xdr:cNvPr id="14" name="Group 17">
            <a:extLst>
              <a:ext uri="{FF2B5EF4-FFF2-40B4-BE49-F238E27FC236}">
                <a16:creationId xmlns:a16="http://schemas.microsoft.com/office/drawing/2014/main" id="{325BA984-5D94-4271-8B8E-2A5DACA749C1}"/>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0" name="Chart 18">
              <a:extLst>
                <a:ext uri="{FF2B5EF4-FFF2-40B4-BE49-F238E27FC236}">
                  <a16:creationId xmlns:a16="http://schemas.microsoft.com/office/drawing/2014/main" id="{52645BD2-FD18-49C7-A82C-617EDE3EE949}"/>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 Box 19">
              <a:extLst>
                <a:ext uri="{FF2B5EF4-FFF2-40B4-BE49-F238E27FC236}">
                  <a16:creationId xmlns:a16="http://schemas.microsoft.com/office/drawing/2014/main" id="{6AFE3865-914D-411A-8AA5-4AE5AF78B298}"/>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22" name="Line 20">
              <a:extLst>
                <a:ext uri="{FF2B5EF4-FFF2-40B4-BE49-F238E27FC236}">
                  <a16:creationId xmlns:a16="http://schemas.microsoft.com/office/drawing/2014/main" id="{A6CA30F9-1889-4575-A608-0D0D192339FF}"/>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15" name="Text Box 21">
            <a:extLst>
              <a:ext uri="{FF2B5EF4-FFF2-40B4-BE49-F238E27FC236}">
                <a16:creationId xmlns:a16="http://schemas.microsoft.com/office/drawing/2014/main" id="{8A529AF3-0FCE-4122-AFE1-C5E8188714CE}"/>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16" name="Text Box 22">
            <a:extLst>
              <a:ext uri="{FF2B5EF4-FFF2-40B4-BE49-F238E27FC236}">
                <a16:creationId xmlns:a16="http://schemas.microsoft.com/office/drawing/2014/main" id="{01A1B2BC-EB0F-48BA-B67C-589F1A0B534E}"/>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17" name="Text Box 23">
            <a:extLst>
              <a:ext uri="{FF2B5EF4-FFF2-40B4-BE49-F238E27FC236}">
                <a16:creationId xmlns:a16="http://schemas.microsoft.com/office/drawing/2014/main" id="{887DE203-F062-4240-B75F-80449381C50E}"/>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18" name="Text Box 24">
            <a:extLst>
              <a:ext uri="{FF2B5EF4-FFF2-40B4-BE49-F238E27FC236}">
                <a16:creationId xmlns:a16="http://schemas.microsoft.com/office/drawing/2014/main" id="{E078A079-DB36-4278-8078-29CC3F78EB7A}"/>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19" name="Text Box 25">
            <a:extLst>
              <a:ext uri="{FF2B5EF4-FFF2-40B4-BE49-F238E27FC236}">
                <a16:creationId xmlns:a16="http://schemas.microsoft.com/office/drawing/2014/main" id="{FDDF4C05-F213-43FF-B79E-F2555E703C08}"/>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14</xdr:row>
      <xdr:rowOff>82550</xdr:rowOff>
    </xdr:from>
    <xdr:to>
      <xdr:col>6</xdr:col>
      <xdr:colOff>384809</xdr:colOff>
      <xdr:row>33</xdr:row>
      <xdr:rowOff>94996</xdr:rowOff>
    </xdr:to>
    <xdr:grpSp>
      <xdr:nvGrpSpPr>
        <xdr:cNvPr id="3" name="Group 2">
          <a:extLst>
            <a:ext uri="{FF2B5EF4-FFF2-40B4-BE49-F238E27FC236}">
              <a16:creationId xmlns:a16="http://schemas.microsoft.com/office/drawing/2014/main" id="{AEA30A01-1459-45BB-A104-8F39663AA277}"/>
            </a:ext>
          </a:extLst>
        </xdr:cNvPr>
        <xdr:cNvGrpSpPr/>
      </xdr:nvGrpSpPr>
      <xdr:grpSpPr>
        <a:xfrm>
          <a:off x="171449" y="3149600"/>
          <a:ext cx="5204460" cy="3450971"/>
          <a:chOff x="539750" y="3509116"/>
          <a:chExt cx="4603750" cy="2694835"/>
        </a:xfrm>
      </xdr:grpSpPr>
      <xdr:grpSp>
        <xdr:nvGrpSpPr>
          <xdr:cNvPr id="4" name="Group 17">
            <a:extLst>
              <a:ext uri="{FF2B5EF4-FFF2-40B4-BE49-F238E27FC236}">
                <a16:creationId xmlns:a16="http://schemas.microsoft.com/office/drawing/2014/main" id="{E8AA9D0F-B369-43B5-933C-22A9F2A71C89}"/>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2132194E-EC83-40F0-A433-932A0C3ED66E}"/>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1923A3A5-9AB0-4F10-8AB6-B37ACF0ABDE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41E16CB-9977-4264-A2EC-66F2C8355E51}"/>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4F569BB1-624D-4652-8CB7-6A39D5766F68}"/>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F91BD197-8172-4A83-A577-0C18BE538888}"/>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82B49CAE-7A93-40E9-A175-1CB88BDD47E9}"/>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A6BB3E79-CB97-45B0-A964-5FEF9328D58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02264EE4-45F6-482F-9668-F2C7CFBC34F1}"/>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xdr:colOff>
      <xdr:row>14</xdr:row>
      <xdr:rowOff>63500</xdr:rowOff>
    </xdr:from>
    <xdr:to>
      <xdr:col>6</xdr:col>
      <xdr:colOff>499109</xdr:colOff>
      <xdr:row>33</xdr:row>
      <xdr:rowOff>75946</xdr:rowOff>
    </xdr:to>
    <xdr:grpSp>
      <xdr:nvGrpSpPr>
        <xdr:cNvPr id="3" name="Group 2">
          <a:extLst>
            <a:ext uri="{FF2B5EF4-FFF2-40B4-BE49-F238E27FC236}">
              <a16:creationId xmlns:a16="http://schemas.microsoft.com/office/drawing/2014/main" id="{19219068-C8A6-40BA-874B-ED2DEC098B89}"/>
            </a:ext>
          </a:extLst>
        </xdr:cNvPr>
        <xdr:cNvGrpSpPr/>
      </xdr:nvGrpSpPr>
      <xdr:grpSpPr>
        <a:xfrm>
          <a:off x="285749" y="3130550"/>
          <a:ext cx="5204460" cy="3450971"/>
          <a:chOff x="539750" y="3509116"/>
          <a:chExt cx="4603750" cy="2694835"/>
        </a:xfrm>
      </xdr:grpSpPr>
      <xdr:grpSp>
        <xdr:nvGrpSpPr>
          <xdr:cNvPr id="4" name="Group 17">
            <a:extLst>
              <a:ext uri="{FF2B5EF4-FFF2-40B4-BE49-F238E27FC236}">
                <a16:creationId xmlns:a16="http://schemas.microsoft.com/office/drawing/2014/main" id="{D60EFAFB-A5A4-4A11-9A2E-44A33581A3BD}"/>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3817F6DC-FB09-46F0-9DF0-E3DDDB5564D2}"/>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464C116D-792D-4F67-8913-2381A5D092EA}"/>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D6287088-9E3C-4457-9A6A-A72355892C88}"/>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77AB6BD7-ECAD-441C-BB98-1CB03C19F039}"/>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71DE59B8-63B8-4F71-BBBE-5061BA57AB8F}"/>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37DDE7F1-8615-4E1E-AAA3-04F28D89667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60C348A0-4685-4D32-9724-38391AB5F7A4}"/>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AD0D0D40-E2AF-4B55-8B5D-C5458FAF2D97}"/>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mailto:bigguy45@comcast.net" TargetMode="External"/><Relationship Id="rId7" Type="http://schemas.openxmlformats.org/officeDocument/2006/relationships/printerSettings" Target="../printerSettings/printerSettings1.bin"/><Relationship Id="rId2" Type="http://schemas.openxmlformats.org/officeDocument/2006/relationships/hyperlink" Target="mailto:clewis@highwaysafetyservices.com" TargetMode="External"/><Relationship Id="rId1" Type="http://schemas.openxmlformats.org/officeDocument/2006/relationships/hyperlink" Target="mailto:jacqueline.milani@dot.gov" TargetMode="External"/><Relationship Id="rId6" Type="http://schemas.openxmlformats.org/officeDocument/2006/relationships/hyperlink" Target="mailto:Christopher.J.Kelby@DOS.NH.GOV" TargetMode="External"/><Relationship Id="rId5" Type="http://schemas.openxmlformats.org/officeDocument/2006/relationships/hyperlink" Target="mailto:Holly.L.Boisvert@DOS.NH.GOV" TargetMode="External"/><Relationship Id="rId4" Type="http://schemas.openxmlformats.org/officeDocument/2006/relationships/hyperlink" Target="mailto:Richard.H.Dupont@DOS.NH.GOV"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8" Type="http://schemas.openxmlformats.org/officeDocument/2006/relationships/hyperlink" Target="https://urldefense.com/v3/__https:/protect2.fireeye.com/v1/url?k=13751f1b-4cee27d6-13740388-0cc47a69114e-f7680ccc993992c4&amp;q=1&amp;e=b2124481-a11c-4d3e-a69f-de16e183f4bc&amp;u=https*3A*2F*2Furldefense.com*2Fv3*2F__http*3A*2Fwww.anstse.info*2FInstructor*2A20Training*2A20Materials*2FPart*2A20I*2A20-*2A20III*2A20Participant*2A20Workbook.pdf__*3BJSUlJSUlJQ*21*21Oai6dtTQULp8Sw*21FDWs3UtnOW0kbgmpPjm1wOP70bpsvQXmebBqeYnNaPMKMmz4JWLACE3I3aFjl7nXbUjHGpk1*24__;JSUlJSUlJSUlJSUlJSUlJSUlJSUl!!Oai6dtTQULp8Sw!EU_Y253cCesnObRvEi9QSEvDpuvsSedkygyXkNJlaqocFgZ_7YE1fvNz0Jil2hR_wE5sc2nx$" TargetMode="External"/><Relationship Id="rId3" Type="http://schemas.openxmlformats.org/officeDocument/2006/relationships/hyperlink" Target="https://urldefense.com/v3/__http:/www.eregulations.com/driving/new-hampshire/__;!!Oai6dtTQULp8Sw!HCIJLVJmo08wqaov9kV1XreT5KpWZdNMW8p5Ucegnm5mYSCUdvkIdTcOrEgau6lbiF1Lz_bX3g$" TargetMode="External"/><Relationship Id="rId7" Type="http://schemas.openxmlformats.org/officeDocument/2006/relationships/hyperlink" Target="https://www.wmcc.edu/program/driver-education-instructor/" TargetMode="External"/><Relationship Id="rId2" Type="http://schemas.openxmlformats.org/officeDocument/2006/relationships/hyperlink" Target="https://www.nh.gov/safety/divisions/dmv/forms/documents/nhdm.pdf" TargetMode="External"/><Relationship Id="rId1" Type="http://schemas.openxmlformats.org/officeDocument/2006/relationships/hyperlink" Target="http://www.gencourt.state.nh.us/rules/state_agencies/saf-c3100.html" TargetMode="External"/><Relationship Id="rId6" Type="http://schemas.openxmlformats.org/officeDocument/2006/relationships/hyperlink" Target="https://www.keene.edu/academics/conted/safety/driver/" TargetMode="External"/><Relationship Id="rId5" Type="http://schemas.openxmlformats.org/officeDocument/2006/relationships/hyperlink" Target="https://www.covidguidance.nh.gov/sites/g/files/ehbemt381/files/files/inline-documents/guidance-universal.pdf" TargetMode="External"/><Relationship Id="rId4" Type="http://schemas.openxmlformats.org/officeDocument/2006/relationships/hyperlink" Target="https://urldefense.com/v3/__http:/www.eregulations.com/wp-content/uploads/2020/02/20NHPSDP-LR.pdf__;!!Oai6dtTQULp8Sw!HCIJLVJmo08wqaov9kV1XreT5KpWZdNMW8p5Ucegnm5mYSCUdvkIdTcOrEgau6lbiF1K-chuo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encourt.state.nh.us/rules/state_agencies/saf-c3100.html" TargetMode="External"/><Relationship Id="rId1" Type="http://schemas.openxmlformats.org/officeDocument/2006/relationships/hyperlink" Target="http://www.gencourt.state.nh.us/rules/state_agencies/saf-c3100.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opLeftCell="A18" workbookViewId="0">
      <selection activeCell="A27" sqref="A27"/>
    </sheetView>
  </sheetViews>
  <sheetFormatPr defaultRowHeight="14.25"/>
  <cols>
    <col min="5" max="5" width="65.5703125" bestFit="1" customWidth="1"/>
    <col min="6" max="6" width="14.28515625" style="162" customWidth="1"/>
    <col min="7" max="7" width="26.28515625" customWidth="1"/>
  </cols>
  <sheetData>
    <row r="1" spans="1:8">
      <c r="A1" s="86" t="s">
        <v>0</v>
      </c>
      <c r="B1" s="86"/>
      <c r="C1" s="86"/>
      <c r="D1" s="86"/>
      <c r="E1" s="86"/>
      <c r="F1" s="160"/>
      <c r="G1" s="86"/>
      <c r="H1" s="86"/>
    </row>
    <row r="2" spans="1:8">
      <c r="A2" s="86"/>
      <c r="B2" s="86"/>
      <c r="C2" s="86"/>
      <c r="D2" s="86"/>
      <c r="E2" s="86"/>
      <c r="F2" s="160"/>
      <c r="G2" s="86"/>
      <c r="H2" s="86"/>
    </row>
    <row r="3" spans="1:8" ht="42.75">
      <c r="A3" s="86" t="s">
        <v>1</v>
      </c>
      <c r="B3" s="86"/>
      <c r="C3" s="86"/>
      <c r="D3" s="86"/>
      <c r="E3" s="86" t="s">
        <v>2</v>
      </c>
      <c r="F3" s="161" t="s">
        <v>3</v>
      </c>
      <c r="G3" s="86" t="s">
        <v>4</v>
      </c>
      <c r="H3" s="86"/>
    </row>
    <row r="4" spans="1:8">
      <c r="A4" s="56" t="s">
        <v>5</v>
      </c>
      <c r="B4" s="270"/>
      <c r="C4" s="270"/>
      <c r="D4" s="270"/>
      <c r="E4" s="179" t="s">
        <v>6</v>
      </c>
      <c r="G4" s="270"/>
      <c r="H4" s="270"/>
    </row>
    <row r="5" spans="1:8">
      <c r="A5" s="56" t="s">
        <v>7</v>
      </c>
      <c r="B5" s="270"/>
      <c r="C5" s="270"/>
      <c r="D5" s="270"/>
      <c r="E5" s="179" t="s">
        <v>8</v>
      </c>
      <c r="G5" s="270"/>
      <c r="H5" s="270"/>
    </row>
    <row r="6" spans="1:8">
      <c r="A6" s="56" t="s">
        <v>9</v>
      </c>
      <c r="B6" s="270"/>
      <c r="C6" s="270"/>
      <c r="D6" s="270"/>
      <c r="E6" s="180" t="s">
        <v>10</v>
      </c>
      <c r="G6" s="270"/>
      <c r="H6" s="270"/>
    </row>
    <row r="7" spans="1:8">
      <c r="A7" s="56" t="s">
        <v>11</v>
      </c>
      <c r="B7" s="270"/>
      <c r="C7" s="270"/>
      <c r="D7" s="270"/>
      <c r="E7" s="270" t="s">
        <v>12</v>
      </c>
      <c r="G7" s="270"/>
      <c r="H7" s="270"/>
    </row>
    <row r="8" spans="1:8">
      <c r="A8" s="270"/>
      <c r="B8" s="56" t="s">
        <v>13</v>
      </c>
      <c r="C8" s="270"/>
      <c r="D8" s="270"/>
      <c r="E8" s="270" t="s">
        <v>14</v>
      </c>
      <c r="G8" s="270" t="s">
        <v>15</v>
      </c>
      <c r="H8" s="270"/>
    </row>
    <row r="9" spans="1:8">
      <c r="A9" s="270"/>
      <c r="B9" s="56" t="s">
        <v>16</v>
      </c>
      <c r="C9" s="270"/>
      <c r="D9" s="270"/>
      <c r="E9" s="270" t="s">
        <v>17</v>
      </c>
      <c r="G9" s="270"/>
      <c r="H9" s="270"/>
    </row>
    <row r="10" spans="1:8">
      <c r="A10" s="270"/>
      <c r="B10" s="56" t="s">
        <v>18</v>
      </c>
      <c r="C10" s="270"/>
      <c r="D10" s="270"/>
      <c r="E10" s="270" t="s">
        <v>19</v>
      </c>
      <c r="G10" s="270"/>
      <c r="H10" s="270"/>
    </row>
    <row r="11" spans="1:8">
      <c r="A11" s="270"/>
      <c r="B11" s="56" t="s">
        <v>20</v>
      </c>
      <c r="C11" s="270"/>
      <c r="D11" s="270"/>
      <c r="E11" s="270" t="s">
        <v>21</v>
      </c>
      <c r="G11" s="270"/>
      <c r="H11" s="270"/>
    </row>
    <row r="12" spans="1:8">
      <c r="A12" s="270"/>
      <c r="B12" s="56" t="s">
        <v>22</v>
      </c>
      <c r="C12" s="270"/>
      <c r="D12" s="270"/>
      <c r="E12" s="270" t="s">
        <v>23</v>
      </c>
      <c r="G12" s="270"/>
      <c r="H12" s="270"/>
    </row>
    <row r="13" spans="1:8">
      <c r="A13" s="56" t="s">
        <v>24</v>
      </c>
      <c r="B13" s="270"/>
      <c r="C13" s="270"/>
      <c r="D13" s="270"/>
      <c r="E13" s="270" t="s">
        <v>25</v>
      </c>
      <c r="G13" s="270"/>
      <c r="H13" s="270"/>
    </row>
    <row r="14" spans="1:8">
      <c r="A14" s="270"/>
      <c r="B14" s="56" t="s">
        <v>26</v>
      </c>
      <c r="C14" s="270"/>
      <c r="D14" s="270"/>
      <c r="E14" s="270" t="s">
        <v>27</v>
      </c>
      <c r="G14" s="270"/>
      <c r="H14" s="270"/>
    </row>
    <row r="15" spans="1:8">
      <c r="A15" s="270"/>
      <c r="B15" s="56" t="s">
        <v>28</v>
      </c>
      <c r="C15" s="270"/>
      <c r="D15" s="270"/>
      <c r="E15" s="270" t="s">
        <v>29</v>
      </c>
      <c r="G15" s="270"/>
      <c r="H15" s="270"/>
    </row>
    <row r="16" spans="1:8">
      <c r="A16" s="270"/>
      <c r="B16" s="56" t="s">
        <v>30</v>
      </c>
      <c r="C16" s="270"/>
      <c r="D16" s="270"/>
      <c r="E16" s="270" t="s">
        <v>31</v>
      </c>
      <c r="G16" s="270"/>
      <c r="H16" s="270"/>
    </row>
    <row r="17" spans="1:5">
      <c r="A17" s="270"/>
      <c r="B17" s="56" t="s">
        <v>32</v>
      </c>
      <c r="C17" s="270"/>
      <c r="D17" s="270"/>
      <c r="E17" s="270" t="s">
        <v>33</v>
      </c>
    </row>
    <row r="18" spans="1:5">
      <c r="A18" s="270"/>
      <c r="B18" s="56" t="s">
        <v>34</v>
      </c>
      <c r="C18" s="270"/>
      <c r="D18" s="270"/>
      <c r="E18" s="270" t="s">
        <v>35</v>
      </c>
    </row>
    <row r="19" spans="1:5">
      <c r="A19" s="56" t="s">
        <v>36</v>
      </c>
      <c r="B19" s="270"/>
      <c r="C19" s="270"/>
      <c r="D19" s="270"/>
      <c r="E19" s="270" t="s">
        <v>37</v>
      </c>
    </row>
    <row r="20" spans="1:5">
      <c r="A20" s="270"/>
      <c r="B20" s="56" t="s">
        <v>38</v>
      </c>
      <c r="C20" s="270"/>
      <c r="D20" s="270"/>
      <c r="E20" s="270" t="s">
        <v>39</v>
      </c>
    </row>
    <row r="21" spans="1:5">
      <c r="A21" s="270"/>
      <c r="B21" s="56" t="s">
        <v>40</v>
      </c>
      <c r="C21" s="270"/>
      <c r="D21" s="270"/>
      <c r="E21" s="270" t="s">
        <v>41</v>
      </c>
    </row>
    <row r="22" spans="1:5">
      <c r="A22" s="270"/>
      <c r="B22" s="56" t="s">
        <v>42</v>
      </c>
      <c r="C22" s="270"/>
      <c r="D22" s="270"/>
      <c r="E22" s="270" t="s">
        <v>43</v>
      </c>
    </row>
    <row r="23" spans="1:5">
      <c r="A23" s="270"/>
      <c r="B23" s="56" t="s">
        <v>44</v>
      </c>
      <c r="C23" s="270"/>
      <c r="D23" s="270"/>
      <c r="E23" s="270" t="s">
        <v>45</v>
      </c>
    </row>
    <row r="24" spans="1:5">
      <c r="A24" s="270"/>
      <c r="B24" s="56" t="s">
        <v>46</v>
      </c>
      <c r="C24" s="270"/>
      <c r="D24" s="270"/>
      <c r="E24" s="270" t="s">
        <v>47</v>
      </c>
    </row>
    <row r="25" spans="1:5">
      <c r="A25" s="270"/>
      <c r="B25" s="56" t="s">
        <v>48</v>
      </c>
      <c r="C25" s="270"/>
      <c r="D25" s="270"/>
      <c r="E25" s="270" t="s">
        <v>49</v>
      </c>
    </row>
    <row r="26" spans="1:5">
      <c r="A26" s="270"/>
      <c r="B26" s="56" t="s">
        <v>50</v>
      </c>
      <c r="C26" s="270"/>
      <c r="D26" s="270"/>
      <c r="E26" s="270" t="s">
        <v>51</v>
      </c>
    </row>
    <row r="27" spans="1:5">
      <c r="A27" s="56" t="s">
        <v>52</v>
      </c>
      <c r="B27" s="270"/>
      <c r="C27" s="270"/>
      <c r="D27" s="270"/>
      <c r="E27" s="270" t="s">
        <v>53</v>
      </c>
    </row>
    <row r="28" spans="1:5">
      <c r="A28" s="270"/>
      <c r="B28" s="56" t="s">
        <v>54</v>
      </c>
      <c r="C28" s="270"/>
      <c r="D28" s="270"/>
      <c r="E28" s="270" t="s">
        <v>55</v>
      </c>
    </row>
    <row r="29" spans="1:5">
      <c r="A29" s="270"/>
      <c r="B29" s="56" t="s">
        <v>56</v>
      </c>
      <c r="C29" s="270"/>
      <c r="D29" s="270"/>
      <c r="E29" s="270" t="s">
        <v>57</v>
      </c>
    </row>
    <row r="30" spans="1:5">
      <c r="A30" s="270"/>
      <c r="B30" s="56" t="s">
        <v>58</v>
      </c>
      <c r="C30" s="270"/>
      <c r="D30" s="270"/>
      <c r="E30" s="270" t="s">
        <v>59</v>
      </c>
    </row>
    <row r="31" spans="1:5">
      <c r="A31" s="270"/>
      <c r="B31" s="56" t="s">
        <v>60</v>
      </c>
      <c r="C31" s="270"/>
      <c r="D31" s="270"/>
      <c r="E31" s="270" t="s">
        <v>61</v>
      </c>
    </row>
    <row r="32" spans="1:5">
      <c r="A32" s="270"/>
      <c r="B32" s="56" t="s">
        <v>62</v>
      </c>
      <c r="C32" s="270"/>
      <c r="D32" s="270"/>
      <c r="E32" s="270" t="s">
        <v>63</v>
      </c>
    </row>
    <row r="33" spans="1:6">
      <c r="A33" s="56" t="s">
        <v>64</v>
      </c>
      <c r="B33" s="270"/>
      <c r="C33" s="270"/>
      <c r="D33" s="270"/>
      <c r="E33" s="270" t="s">
        <v>65</v>
      </c>
    </row>
    <row r="34" spans="1:6">
      <c r="A34" s="270"/>
      <c r="B34" s="56" t="s">
        <v>66</v>
      </c>
      <c r="C34" s="270"/>
      <c r="D34" s="270"/>
      <c r="E34" s="270" t="s">
        <v>67</v>
      </c>
    </row>
    <row r="35" spans="1:6">
      <c r="A35" s="270"/>
      <c r="B35" s="56" t="s">
        <v>68</v>
      </c>
      <c r="C35" s="270"/>
      <c r="D35" s="270"/>
      <c r="E35" s="270" t="s">
        <v>69</v>
      </c>
    </row>
    <row r="36" spans="1:6">
      <c r="A36" s="270"/>
      <c r="B36" s="56" t="s">
        <v>70</v>
      </c>
      <c r="C36" s="270"/>
      <c r="D36" s="270"/>
      <c r="E36" s="270" t="s">
        <v>71</v>
      </c>
    </row>
    <row r="37" spans="1:6">
      <c r="A37" s="270"/>
      <c r="B37" s="56" t="s">
        <v>72</v>
      </c>
      <c r="C37" s="270"/>
      <c r="D37" s="270"/>
      <c r="E37" s="270" t="s">
        <v>73</v>
      </c>
    </row>
    <row r="38" spans="1:6">
      <c r="A38" s="270"/>
      <c r="B38" s="56" t="s">
        <v>74</v>
      </c>
      <c r="C38" s="270"/>
      <c r="D38" s="270"/>
      <c r="E38" s="270" t="s">
        <v>75</v>
      </c>
    </row>
    <row r="39" spans="1:6">
      <c r="A39" s="56" t="s">
        <v>76</v>
      </c>
      <c r="B39" s="270"/>
      <c r="C39" s="270"/>
      <c r="D39" s="270"/>
      <c r="E39" s="270" t="s">
        <v>77</v>
      </c>
      <c r="F39" s="162" t="s">
        <v>78</v>
      </c>
    </row>
    <row r="40" spans="1:6">
      <c r="A40" s="56" t="s">
        <v>79</v>
      </c>
      <c r="B40" s="270"/>
      <c r="C40" s="270"/>
      <c r="D40" s="270"/>
      <c r="E40" s="270" t="s">
        <v>80</v>
      </c>
    </row>
  </sheetData>
  <hyperlinks>
    <hyperlink ref="A39" location="StateSelfAssessment!A1" display="StateSelfAssessment" xr:uid="{00000000-0004-0000-0000-000000000000}"/>
    <hyperlink ref="A40" location="Assessment_DataCollection!A1" display="Assessment_DataCollection" xr:uid="{00000000-0004-0000-0000-000001000000}"/>
    <hyperlink ref="A7" location="'S1'!A1" display="S1_AdministrativeStandards" xr:uid="{00000000-0004-0000-0000-000002000000}"/>
    <hyperlink ref="B8" location="S1S1.1!A1" display="S1S1.1" xr:uid="{00000000-0004-0000-0000-000003000000}"/>
    <hyperlink ref="B9" location="S1S1.2!A1" display="S1S1.2" xr:uid="{00000000-0004-0000-0000-000004000000}"/>
    <hyperlink ref="B10" location="S1S1.3!A1" display="S1S1.3" xr:uid="{00000000-0004-0000-0000-000005000000}"/>
    <hyperlink ref="B11" location="S1S1.4!A1" display="S1S1.4" xr:uid="{00000000-0004-0000-0000-000006000000}"/>
    <hyperlink ref="B12" location="SummaryS1!A1" display="Summary_S1" xr:uid="{00000000-0004-0000-0000-000007000000}"/>
    <hyperlink ref="A13" location="'S2'!A1" display="S2_Education_&amp;_Training" xr:uid="{00000000-0004-0000-0000-000008000000}"/>
    <hyperlink ref="B14" location="S2S2.1!A1" display="S2S2.1" xr:uid="{00000000-0004-0000-0000-000009000000}"/>
    <hyperlink ref="B15" location="S2S2.2!A1" display="S2S2.2" xr:uid="{00000000-0004-0000-0000-00000A000000}"/>
    <hyperlink ref="B16" location="S2S2.3!A1" display="S2S2.3" xr:uid="{00000000-0004-0000-0000-00000B000000}"/>
    <hyperlink ref="B17" location="S2S2.4!A1" display="S2S2.4" xr:uid="{00000000-0004-0000-0000-00000C000000}"/>
    <hyperlink ref="B18" location="SummaryS2!A1" display="SummaryS2" xr:uid="{00000000-0004-0000-0000-00000D000000}"/>
    <hyperlink ref="A19" location="'S3'!A1" display="S3-Instructor Qualifications" xr:uid="{00000000-0004-0000-0000-00000E000000}"/>
    <hyperlink ref="B20" location="S3S3.1!A1" display="S3S3.1" xr:uid="{00000000-0004-0000-0000-00000F000000}"/>
    <hyperlink ref="B21" location="S3S3.2!A1" display="S3S3.2" xr:uid="{00000000-0004-0000-0000-000010000000}"/>
    <hyperlink ref="B22" location="S3S3.3!A1" display="S3S3.3" xr:uid="{00000000-0004-0000-0000-000011000000}"/>
    <hyperlink ref="B23" location="S3S3.4!A1" display="S3S3.4" xr:uid="{00000000-0004-0000-0000-000012000000}"/>
    <hyperlink ref="B24" location="S3S3.5!A1" display="S3S3.5" xr:uid="{00000000-0004-0000-0000-000013000000}"/>
    <hyperlink ref="B25" location="S3S3.6!A1" display="S3S3.6" xr:uid="{00000000-0004-0000-0000-000014000000}"/>
    <hyperlink ref="B26" location="SummaryS3!A1" display="SummaryS3-" xr:uid="{00000000-0004-0000-0000-000015000000}"/>
    <hyperlink ref="A27" location="'S4'!A1" display="S4_Coordination_with_Driver_Licensing" xr:uid="{00000000-0004-0000-0000-000016000000}"/>
    <hyperlink ref="B28" location="S4S4.1!A1" display="S4S4.1" xr:uid="{00000000-0004-0000-0000-000017000000}"/>
    <hyperlink ref="B29" location="S4S4.2!A1" display="S4S4.2" xr:uid="{00000000-0004-0000-0000-000018000000}"/>
    <hyperlink ref="B30" location="S4S4.3!A1" display="S4S4.3" xr:uid="{00000000-0004-0000-0000-000019000000}"/>
    <hyperlink ref="B32" location="SummaryS4!A1" display="SummaryS4" xr:uid="{00000000-0004-0000-0000-00001A000000}"/>
    <hyperlink ref="A33" location="'S5'!A1" display="S5-ParentGuardian_Involvement" xr:uid="{00000000-0004-0000-0000-00001B000000}"/>
    <hyperlink ref="B34" location="S5S5.1!A1" display="S5S5.1" xr:uid="{00000000-0004-0000-0000-00001C000000}"/>
    <hyperlink ref="B35" location="S5S5.2!A1" display="S5S5.2" xr:uid="{00000000-0004-0000-0000-00001D000000}"/>
    <hyperlink ref="B36" location="S5S5.3!A1" display="S5S5.3" xr:uid="{00000000-0004-0000-0000-00001E000000}"/>
    <hyperlink ref="B37" location="S5S5.4!A1" display="S5S5.4" xr:uid="{00000000-0004-0000-0000-00001F000000}"/>
    <hyperlink ref="B38" location="SummaryS5!A1" display="SummaryS5" xr:uid="{00000000-0004-0000-0000-000020000000}"/>
    <hyperlink ref="A4" location="StateObjectives!A1" display="StateObjectives" xr:uid="{00000000-0004-0000-0000-000021000000}"/>
    <hyperlink ref="B31" location="S4S4.4!A1" display="S4S4.4" xr:uid="{00000000-0004-0000-0000-000022000000}"/>
    <hyperlink ref="A5" location="TeamMembers!A1" display="TeamMembers" xr:uid="{00000000-0004-0000-0000-000023000000}"/>
    <hyperlink ref="A6" location="ResourceLibrary!A1" display="ResourceLibrary" xr:uid="{00000000-0004-0000-0000-00002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86"/>
  <sheetViews>
    <sheetView showGridLines="0" topLeftCell="A33" zoomScale="95" zoomScaleNormal="95" workbookViewId="0">
      <selection activeCell="O81" sqref="O81"/>
    </sheetView>
  </sheetViews>
  <sheetFormatPr defaultRowHeight="14.25"/>
  <cols>
    <col min="3" max="6" width="14.140625" customWidth="1"/>
    <col min="7" max="7" width="16.140625" customWidth="1"/>
    <col min="8" max="8" width="14.140625" customWidth="1"/>
    <col min="9" max="9" width="12.85546875" customWidth="1"/>
    <col min="10" max="10" width="10.42578125" customWidth="1"/>
  </cols>
  <sheetData>
    <row r="1" spans="1:12">
      <c r="A1" s="25" t="str">
        <f>Assessment_DataCollection!A1</f>
        <v>SECTION</v>
      </c>
      <c r="B1" s="270"/>
      <c r="C1" s="175" t="s">
        <v>219</v>
      </c>
      <c r="D1" s="270"/>
      <c r="E1" s="270"/>
      <c r="F1" s="270"/>
      <c r="G1" s="270"/>
      <c r="H1" s="100" t="s">
        <v>81</v>
      </c>
      <c r="I1" s="270"/>
      <c r="J1" s="270"/>
      <c r="K1" s="270"/>
      <c r="L1" s="270"/>
    </row>
    <row r="2" spans="1:12">
      <c r="A2" s="30" t="s">
        <v>601</v>
      </c>
      <c r="B2" s="270"/>
      <c r="C2" s="270"/>
      <c r="D2" s="270"/>
      <c r="E2" s="270"/>
      <c r="F2" s="270"/>
      <c r="G2" s="270"/>
      <c r="H2" s="270"/>
      <c r="I2" s="270"/>
      <c r="J2" s="270"/>
      <c r="K2" s="270"/>
      <c r="L2" s="270"/>
    </row>
    <row r="3" spans="1:12" ht="14.65" thickBot="1">
      <c r="A3" s="270"/>
      <c r="B3" s="270"/>
      <c r="C3" s="17"/>
      <c r="D3" s="270"/>
      <c r="E3" s="270"/>
      <c r="F3" s="270"/>
      <c r="G3" s="270"/>
      <c r="H3" s="270"/>
      <c r="I3" s="270"/>
      <c r="J3" s="270"/>
      <c r="K3" s="270"/>
      <c r="L3" s="270"/>
    </row>
    <row r="4" spans="1:12">
      <c r="A4" s="270"/>
      <c r="B4" s="270"/>
      <c r="C4" s="39" t="s">
        <v>15</v>
      </c>
      <c r="D4" s="44">
        <f>'S1S1.1'!C2</f>
        <v>1.1000000000000001</v>
      </c>
      <c r="E4" s="38">
        <f>'S1S1.2'!C2</f>
        <v>1.2</v>
      </c>
      <c r="F4" s="38">
        <f>'S1S1.3'!C2</f>
        <v>1.3</v>
      </c>
      <c r="G4" s="38">
        <f>'S1S1.4'!C2</f>
        <v>1.4</v>
      </c>
      <c r="H4" s="275"/>
      <c r="I4" s="275"/>
      <c r="J4" s="275"/>
      <c r="K4" s="275"/>
      <c r="L4" s="275"/>
    </row>
    <row r="5" spans="1:12" ht="56.1" customHeight="1" thickBot="1">
      <c r="A5" s="25" t="s">
        <v>555</v>
      </c>
      <c r="B5" s="13"/>
      <c r="C5" s="40" t="s">
        <v>602</v>
      </c>
      <c r="D5" s="68" t="s">
        <v>556</v>
      </c>
      <c r="E5" s="68" t="s">
        <v>577</v>
      </c>
      <c r="F5" s="68" t="s">
        <v>476</v>
      </c>
      <c r="G5" s="68" t="s">
        <v>531</v>
      </c>
      <c r="H5" s="275"/>
      <c r="I5" s="275" t="s">
        <v>603</v>
      </c>
      <c r="J5" s="275"/>
      <c r="K5" s="275"/>
      <c r="L5" s="275"/>
    </row>
    <row r="6" spans="1:12" ht="14.65" thickTop="1">
      <c r="A6" s="368" t="s">
        <v>604</v>
      </c>
      <c r="B6" s="368"/>
      <c r="C6" s="46">
        <f>SUM(D6:G6)</f>
        <v>6</v>
      </c>
      <c r="D6" s="270">
        <f>'S1S1.1'!E15</f>
        <v>0</v>
      </c>
      <c r="E6" s="270">
        <f>'S1S1.2'!E23</f>
        <v>2</v>
      </c>
      <c r="F6" s="270">
        <f>'S1S1.3'!E17</f>
        <v>4</v>
      </c>
      <c r="G6" s="270">
        <f>'S1S1.4'!E9</f>
        <v>0</v>
      </c>
      <c r="H6" s="275"/>
      <c r="I6" s="275">
        <f>C6*0</f>
        <v>0</v>
      </c>
      <c r="J6" s="275"/>
      <c r="K6" s="261"/>
      <c r="L6" s="275"/>
    </row>
    <row r="7" spans="1:12">
      <c r="A7" s="369" t="s">
        <v>605</v>
      </c>
      <c r="B7" s="369"/>
      <c r="C7" s="41">
        <f>SUM(D7:G7)</f>
        <v>1</v>
      </c>
      <c r="D7" s="270">
        <f>'S1S1.1'!F15</f>
        <v>0</v>
      </c>
      <c r="E7" s="270">
        <f>'S1S1.2'!F23</f>
        <v>0</v>
      </c>
      <c r="F7" s="270">
        <f>'S1S1.3'!F17</f>
        <v>0</v>
      </c>
      <c r="G7" s="270">
        <f>'S1S1.4'!F9</f>
        <v>1</v>
      </c>
      <c r="H7" s="275"/>
      <c r="I7" s="275">
        <f>C7*45</f>
        <v>45</v>
      </c>
      <c r="J7" s="275"/>
      <c r="K7" s="261"/>
      <c r="L7" s="275"/>
    </row>
    <row r="8" spans="1:12">
      <c r="A8" s="369" t="s">
        <v>606</v>
      </c>
      <c r="B8" s="369"/>
      <c r="C8" s="41">
        <f>SUM(D8:G8)</f>
        <v>2</v>
      </c>
      <c r="D8" s="270">
        <f>'S1S1.1'!G15</f>
        <v>1</v>
      </c>
      <c r="E8" s="270">
        <f>'S1S1.2'!G23</f>
        <v>1</v>
      </c>
      <c r="F8" s="270">
        <f>'S1S1.3'!G17</f>
        <v>0</v>
      </c>
      <c r="G8" s="270">
        <f>'S1S1.4'!G9</f>
        <v>0</v>
      </c>
      <c r="H8" s="275"/>
      <c r="I8" s="275">
        <f>C8*90</f>
        <v>180</v>
      </c>
      <c r="J8" s="275"/>
      <c r="K8" s="261"/>
      <c r="L8" s="275"/>
    </row>
    <row r="9" spans="1:12">
      <c r="A9" s="369" t="s">
        <v>607</v>
      </c>
      <c r="B9" s="369"/>
      <c r="C9" s="41">
        <f>SUM(D9:G9)</f>
        <v>4</v>
      </c>
      <c r="D9" s="270">
        <f>'S1S1.1'!H15</f>
        <v>1</v>
      </c>
      <c r="E9" s="270">
        <f>'S1S1.2'!H23</f>
        <v>3</v>
      </c>
      <c r="F9" s="270">
        <f>'S1S1.3'!H17</f>
        <v>0</v>
      </c>
      <c r="G9" s="270">
        <f>'S1S1.4'!H9</f>
        <v>0</v>
      </c>
      <c r="H9" s="275"/>
      <c r="I9" s="275">
        <f>C9*135</f>
        <v>540</v>
      </c>
      <c r="J9" s="275"/>
      <c r="K9" s="261"/>
      <c r="L9" s="275"/>
    </row>
    <row r="10" spans="1:12" ht="14.65" thickBot="1">
      <c r="A10" s="370" t="s">
        <v>608</v>
      </c>
      <c r="B10" s="370"/>
      <c r="C10" s="42">
        <f>SUM(D10:G10)</f>
        <v>5</v>
      </c>
      <c r="D10" s="13">
        <f>'S1S1.1'!I15</f>
        <v>2</v>
      </c>
      <c r="E10" s="13">
        <f>'S1S1.2'!I23</f>
        <v>2</v>
      </c>
      <c r="F10" s="13">
        <f>'S1S1.3'!I17</f>
        <v>1</v>
      </c>
      <c r="G10" s="13">
        <f>'S1S1.4'!I9</f>
        <v>0</v>
      </c>
      <c r="H10" s="262"/>
      <c r="I10" s="262">
        <f>C10*180</f>
        <v>900</v>
      </c>
      <c r="J10" s="275"/>
      <c r="K10" s="261"/>
      <c r="L10" s="275"/>
    </row>
    <row r="11" spans="1:12" ht="15" thickTop="1" thickBot="1">
      <c r="A11" s="270"/>
      <c r="B11" s="270"/>
      <c r="C11" s="47">
        <f>SUM(C6:C10)</f>
        <v>18</v>
      </c>
      <c r="D11" s="45"/>
      <c r="E11" s="270"/>
      <c r="F11" s="270"/>
      <c r="G11" s="270"/>
      <c r="H11" s="275" t="s">
        <v>15</v>
      </c>
      <c r="I11" s="275">
        <f>ROUND((SUM(I6:I10)/C11),0)</f>
        <v>93</v>
      </c>
      <c r="J11" s="275">
        <f>360-I11</f>
        <v>267</v>
      </c>
      <c r="K11" s="261"/>
      <c r="L11" s="275"/>
    </row>
    <row r="20" spans="4:5">
      <c r="D20" s="270"/>
      <c r="E20" s="17"/>
    </row>
    <row r="23" spans="4:5">
      <c r="D23" s="270" t="s">
        <v>15</v>
      </c>
      <c r="E23" s="270"/>
    </row>
    <row r="32" spans="4:5" ht="14.65" thickBot="1">
      <c r="D32" s="270"/>
      <c r="E32" s="270"/>
    </row>
    <row r="33" spans="1:7" ht="43.15" thickBot="1">
      <c r="A33" s="271" t="s">
        <v>568</v>
      </c>
      <c r="B33" s="272"/>
      <c r="C33" s="272"/>
      <c r="D33" s="272"/>
      <c r="E33" s="272"/>
      <c r="F33" s="272"/>
      <c r="G33" s="169" t="s">
        <v>569</v>
      </c>
    </row>
    <row r="34" spans="1:7" ht="15.4" thickBot="1">
      <c r="A34" s="271" t="s">
        <v>13</v>
      </c>
      <c r="B34" s="272"/>
      <c r="C34" s="272"/>
      <c r="D34" s="272"/>
      <c r="E34" s="272"/>
      <c r="F34" s="272"/>
      <c r="G34" s="265"/>
    </row>
    <row r="35" spans="1:7" ht="14.65" thickBot="1">
      <c r="A35" s="365" t="e">
        <f>VLOOKUP(G35,'S1S1.1'!$A$18:$I$27,2,FALSE)</f>
        <v>#N/A</v>
      </c>
      <c r="B35" s="366"/>
      <c r="C35" s="366"/>
      <c r="D35" s="366"/>
      <c r="E35" s="366"/>
      <c r="F35" s="367"/>
      <c r="G35" s="266">
        <v>1</v>
      </c>
    </row>
    <row r="36" spans="1:7" ht="14.65" thickBot="1">
      <c r="A36" s="365" t="e">
        <f>VLOOKUP(G36,'S1S1.1'!$A$18:$I$27,2,FALSE)</f>
        <v>#N/A</v>
      </c>
      <c r="B36" s="366"/>
      <c r="C36" s="366"/>
      <c r="D36" s="366"/>
      <c r="E36" s="366"/>
      <c r="F36" s="367"/>
      <c r="G36" s="266">
        <v>2</v>
      </c>
    </row>
    <row r="37" spans="1:7" ht="15" customHeight="1" thickBot="1">
      <c r="A37" s="365" t="e">
        <f>VLOOKUP(G37,'S1S1.1'!$A$18:$I$27,2,FALSE)</f>
        <v>#N/A</v>
      </c>
      <c r="B37" s="366"/>
      <c r="C37" s="366"/>
      <c r="D37" s="366"/>
      <c r="E37" s="366"/>
      <c r="F37" s="367"/>
      <c r="G37" s="266">
        <v>3</v>
      </c>
    </row>
    <row r="38" spans="1:7" ht="15" customHeight="1" thickBot="1">
      <c r="A38" s="276" t="s">
        <v>16</v>
      </c>
      <c r="B38" s="277"/>
      <c r="C38" s="277"/>
      <c r="D38" s="277"/>
      <c r="E38" s="277"/>
      <c r="F38" s="277"/>
      <c r="G38" s="266"/>
    </row>
    <row r="39" spans="1:7" ht="14.65" thickBot="1">
      <c r="A39" s="365" t="e">
        <f>VLOOKUP(G39,'S1S1.2'!$A$27:$I$36,2,FALSE)</f>
        <v>#N/A</v>
      </c>
      <c r="B39" s="366"/>
      <c r="C39" s="366"/>
      <c r="D39" s="366"/>
      <c r="E39" s="366"/>
      <c r="F39" s="367"/>
      <c r="G39" s="266">
        <v>1</v>
      </c>
    </row>
    <row r="40" spans="1:7" ht="14.65" thickBot="1">
      <c r="A40" s="365" t="e">
        <f>VLOOKUP(G40,'S1S1.2'!$A$27:$I$36,2,FALSE)</f>
        <v>#N/A</v>
      </c>
      <c r="B40" s="366"/>
      <c r="C40" s="366"/>
      <c r="D40" s="366"/>
      <c r="E40" s="366"/>
      <c r="F40" s="367"/>
      <c r="G40" s="266">
        <v>2</v>
      </c>
    </row>
    <row r="41" spans="1:7" ht="15" customHeight="1" thickBot="1">
      <c r="A41" s="365" t="e">
        <f>VLOOKUP(G41,'S1S1.2'!$A$27:$I$36,2,FALSE)</f>
        <v>#N/A</v>
      </c>
      <c r="B41" s="366"/>
      <c r="C41" s="366"/>
      <c r="D41" s="366"/>
      <c r="E41" s="366"/>
      <c r="F41" s="367"/>
      <c r="G41" s="266">
        <v>3</v>
      </c>
    </row>
    <row r="42" spans="1:7" ht="15" customHeight="1" thickBot="1">
      <c r="A42" s="276" t="s">
        <v>18</v>
      </c>
      <c r="B42" s="277"/>
      <c r="C42" s="277"/>
      <c r="D42" s="277"/>
      <c r="E42" s="277"/>
      <c r="F42" s="277"/>
      <c r="G42" s="266"/>
    </row>
    <row r="43" spans="1:7" ht="14.65" thickBot="1">
      <c r="A43" s="365" t="e">
        <f>VLOOKUP(G43,'S1S1.3'!$A$20:$I$29,2,FALSE)</f>
        <v>#N/A</v>
      </c>
      <c r="B43" s="366"/>
      <c r="C43" s="366"/>
      <c r="D43" s="366"/>
      <c r="E43" s="366"/>
      <c r="F43" s="367"/>
      <c r="G43" s="266">
        <v>1</v>
      </c>
    </row>
    <row r="44" spans="1:7" ht="14.65" thickBot="1">
      <c r="A44" s="365" t="e">
        <f>VLOOKUP(G44,'S1S1.3'!$A$20:$I$29,2,FALSE)</f>
        <v>#N/A</v>
      </c>
      <c r="B44" s="366"/>
      <c r="C44" s="366"/>
      <c r="D44" s="366"/>
      <c r="E44" s="366"/>
      <c r="F44" s="367"/>
      <c r="G44" s="266">
        <v>2</v>
      </c>
    </row>
    <row r="45" spans="1:7" ht="15" customHeight="1" thickBot="1">
      <c r="A45" s="365" t="e">
        <f>VLOOKUP(G45,'S1S1.3'!$A$20:$I$29,2,FALSE)</f>
        <v>#N/A</v>
      </c>
      <c r="B45" s="366"/>
      <c r="C45" s="366"/>
      <c r="D45" s="366"/>
      <c r="E45" s="366"/>
      <c r="F45" s="367"/>
      <c r="G45" s="266">
        <v>3</v>
      </c>
    </row>
    <row r="46" spans="1:7" ht="15" customHeight="1" thickBot="1">
      <c r="A46" s="271" t="s">
        <v>20</v>
      </c>
      <c r="B46" s="277"/>
      <c r="C46" s="277"/>
      <c r="D46" s="277"/>
      <c r="E46" s="277"/>
      <c r="F46" s="277"/>
      <c r="G46" s="269"/>
    </row>
    <row r="47" spans="1:7" ht="14.65" thickBot="1">
      <c r="A47" s="365" t="e">
        <f>VLOOKUP(G47,'S1S1.4'!$A$13:$I$22,2,FALSE)</f>
        <v>#N/A</v>
      </c>
      <c r="B47" s="366"/>
      <c r="C47" s="366"/>
      <c r="D47" s="366"/>
      <c r="E47" s="366"/>
      <c r="F47" s="367"/>
      <c r="G47" s="266">
        <v>1</v>
      </c>
    </row>
    <row r="48" spans="1:7" ht="14.65" thickBot="1">
      <c r="A48" s="365" t="e">
        <f>VLOOKUP(G48,'S1S1.4'!$A$13:$I$22,2,FALSE)</f>
        <v>#N/A</v>
      </c>
      <c r="B48" s="366"/>
      <c r="C48" s="366"/>
      <c r="D48" s="366"/>
      <c r="E48" s="366"/>
      <c r="F48" s="367"/>
      <c r="G48" s="266">
        <v>2</v>
      </c>
    </row>
    <row r="49" spans="1:7" ht="15" customHeight="1" thickBot="1">
      <c r="A49" s="365" t="e">
        <f>VLOOKUP(G49,'S1S1.4'!$A$13:$I$22,2,FALSE)</f>
        <v>#N/A</v>
      </c>
      <c r="B49" s="366"/>
      <c r="C49" s="366"/>
      <c r="D49" s="366"/>
      <c r="E49" s="366"/>
      <c r="F49" s="367"/>
      <c r="G49" s="266">
        <v>3</v>
      </c>
    </row>
    <row r="50" spans="1:7" ht="14.65" thickBot="1">
      <c r="A50" s="181"/>
      <c r="B50" s="17"/>
      <c r="C50" s="17"/>
      <c r="D50" s="17"/>
      <c r="E50" s="17"/>
      <c r="F50" s="17"/>
      <c r="G50" s="182"/>
    </row>
    <row r="51" spans="1:7" ht="43.15" thickBot="1">
      <c r="A51" s="271" t="s">
        <v>571</v>
      </c>
      <c r="B51" s="272"/>
      <c r="C51" s="272"/>
      <c r="D51" s="272"/>
      <c r="E51" s="272"/>
      <c r="F51" s="272"/>
      <c r="G51" s="169" t="s">
        <v>569</v>
      </c>
    </row>
    <row r="52" spans="1:7" ht="15.4" thickBot="1">
      <c r="A52" s="271" t="s">
        <v>13</v>
      </c>
      <c r="B52" s="272"/>
      <c r="C52" s="272"/>
      <c r="D52" s="272"/>
      <c r="E52" s="272"/>
      <c r="F52" s="272"/>
      <c r="G52" s="265"/>
    </row>
    <row r="53" spans="1:7" ht="36.75" customHeight="1" thickBot="1">
      <c r="A53" s="365" t="str">
        <f>VLOOKUP(G53,'S1S1.1'!$A$31:$I$40,2,FALSE)</f>
        <v>One state agency (Motor Vehicles) is responsible for the program with three positions from the State Police that staff the unit.</v>
      </c>
      <c r="B53" s="366"/>
      <c r="C53" s="366"/>
      <c r="D53" s="366"/>
      <c r="E53" s="366"/>
      <c r="F53" s="367"/>
      <c r="G53" s="266">
        <v>1</v>
      </c>
    </row>
    <row r="54" spans="1:7" ht="14.65" thickBot="1">
      <c r="A54" s="365" t="str">
        <f>VLOOKUP(G54,'S1S1.1'!$A$31:$I$40,2,FALSE)</f>
        <v>Headquarters staff are funded through DMV fees.</v>
      </c>
      <c r="B54" s="366"/>
      <c r="C54" s="366"/>
      <c r="D54" s="366"/>
      <c r="E54" s="366"/>
      <c r="F54" s="367"/>
      <c r="G54" s="266">
        <v>2</v>
      </c>
    </row>
    <row r="55" spans="1:7" ht="15" customHeight="1" thickBot="1">
      <c r="A55" s="365" t="str">
        <f>VLOOKUP(G55,'S1S1.1'!$A$31:$I$40,2,FALSE)</f>
        <v>Administrative Rules guide the program.</v>
      </c>
      <c r="B55" s="366"/>
      <c r="C55" s="366"/>
      <c r="D55" s="366"/>
      <c r="E55" s="366"/>
      <c r="F55" s="367"/>
      <c r="G55" s="266">
        <v>3</v>
      </c>
    </row>
    <row r="56" spans="1:7" ht="15" customHeight="1" thickBot="1">
      <c r="A56" s="276" t="s">
        <v>16</v>
      </c>
      <c r="B56" s="277"/>
      <c r="C56" s="277"/>
      <c r="D56" s="277"/>
      <c r="E56" s="277"/>
      <c r="F56" s="277"/>
      <c r="G56" s="266"/>
    </row>
    <row r="57" spans="1:7" ht="14.65" thickBot="1">
      <c r="A57" s="365" t="str">
        <f>VLOOKUP(G57,'S1S1.2'!$A$40:$I$49,2,FALSE)</f>
        <v>Public and private providers follow the same guidelines and standards.</v>
      </c>
      <c r="B57" s="366"/>
      <c r="C57" s="366"/>
      <c r="D57" s="366"/>
      <c r="E57" s="366"/>
      <c r="F57" s="367"/>
      <c r="G57" s="266">
        <v>1</v>
      </c>
    </row>
    <row r="58" spans="1:7" ht="14.65" thickBot="1">
      <c r="A58" s="365" t="str">
        <f>VLOOKUP(G58,'S1S1.2'!$A$40:$I$49,2,FALSE)</f>
        <v>An audit plan, structure, and cadence exists covering all providers.</v>
      </c>
      <c r="B58" s="366"/>
      <c r="C58" s="366"/>
      <c r="D58" s="366"/>
      <c r="E58" s="366"/>
      <c r="F58" s="367"/>
      <c r="G58" s="266">
        <v>2</v>
      </c>
    </row>
    <row r="59" spans="1:7" ht="32.25" customHeight="1" thickBot="1">
      <c r="A59" s="365" t="str">
        <f>VLOOKUP(G59,'S1S1.2'!$A$40:$I$49,2,FALSE)</f>
        <v>Course and participant information is submitted through hardcopy to protect confidentiality.</v>
      </c>
      <c r="B59" s="366"/>
      <c r="C59" s="366"/>
      <c r="D59" s="366"/>
      <c r="E59" s="366"/>
      <c r="F59" s="367"/>
      <c r="G59" s="266">
        <v>3</v>
      </c>
    </row>
    <row r="60" spans="1:7" ht="15" customHeight="1" thickBot="1">
      <c r="A60" s="276" t="s">
        <v>18</v>
      </c>
      <c r="B60" s="277"/>
      <c r="C60" s="277"/>
      <c r="D60" s="277"/>
      <c r="E60" s="277"/>
      <c r="F60" s="277"/>
      <c r="G60" s="266"/>
    </row>
    <row r="61" spans="1:7" ht="14.65" thickBot="1">
      <c r="A61" s="365" t="str">
        <f>VLOOKUP(G61,'S1S1.3'!$A$33:$I$42,2,FALSE)</f>
        <v>Course and participant information is submitted through hardcopy.</v>
      </c>
      <c r="B61" s="366"/>
      <c r="C61" s="366"/>
      <c r="D61" s="366"/>
      <c r="E61" s="366"/>
      <c r="F61" s="367"/>
      <c r="G61" s="266">
        <v>1</v>
      </c>
    </row>
    <row r="62" spans="1:7" ht="14.65" thickBot="1">
      <c r="A62" s="365" t="e">
        <f>VLOOKUP(G62,'S1S1.3'!$A$33:$I$42,2,FALSE)</f>
        <v>#N/A</v>
      </c>
      <c r="B62" s="366"/>
      <c r="C62" s="366"/>
      <c r="D62" s="366"/>
      <c r="E62" s="366"/>
      <c r="F62" s="367"/>
      <c r="G62" s="266">
        <v>2</v>
      </c>
    </row>
    <row r="63" spans="1:7" ht="15" customHeight="1" thickBot="1">
      <c r="A63" s="365" t="e">
        <f>VLOOKUP(G63,'S1S1.3'!$A$33:$I$42,2,FALSE)</f>
        <v>#N/A</v>
      </c>
      <c r="B63" s="366"/>
      <c r="C63" s="366"/>
      <c r="D63" s="366"/>
      <c r="E63" s="366"/>
      <c r="F63" s="367"/>
      <c r="G63" s="266">
        <v>3</v>
      </c>
    </row>
    <row r="64" spans="1:7" ht="15" customHeight="1" thickBot="1">
      <c r="A64" s="271" t="s">
        <v>20</v>
      </c>
      <c r="B64" s="277"/>
      <c r="C64" s="277"/>
      <c r="D64" s="277"/>
      <c r="E64" s="277"/>
      <c r="F64" s="277"/>
      <c r="G64" s="269"/>
    </row>
    <row r="65" spans="1:7" ht="38.25" customHeight="1" thickBot="1">
      <c r="A65" s="365" t="str">
        <f>VLOOKUP(G65,'S1S1.4'!$A$26:$I$35,2,FALSE)</f>
        <v>There are program partners and engaged providers willing to assist and use materials provided.</v>
      </c>
      <c r="B65" s="366"/>
      <c r="C65" s="366"/>
      <c r="D65" s="366"/>
      <c r="E65" s="366"/>
      <c r="F65" s="367"/>
      <c r="G65" s="266">
        <v>1</v>
      </c>
    </row>
    <row r="66" spans="1:7" ht="31.5" customHeight="1" thickBot="1">
      <c r="A66" s="365" t="str">
        <f>VLOOKUP(G66,'S1S1.4'!$A$26:$I$35,2,FALSE)</f>
        <v>Program changes, law implementation announcements, and general guidance is sent via email and provided in regional workshops.</v>
      </c>
      <c r="B66" s="366"/>
      <c r="C66" s="366"/>
      <c r="D66" s="366"/>
      <c r="E66" s="366"/>
      <c r="F66" s="367"/>
      <c r="G66" s="266">
        <v>2</v>
      </c>
    </row>
    <row r="67" spans="1:7" ht="15" customHeight="1" thickBot="1">
      <c r="A67" s="365" t="e">
        <f>VLOOKUP(G67,'S1S1.4'!$A$26:$I$35,2,FALSE)</f>
        <v>#N/A</v>
      </c>
      <c r="B67" s="366"/>
      <c r="C67" s="366"/>
      <c r="D67" s="366"/>
      <c r="E67" s="366"/>
      <c r="F67" s="367"/>
      <c r="G67" s="266">
        <v>3</v>
      </c>
    </row>
    <row r="68" spans="1:7">
      <c r="A68" s="181"/>
      <c r="B68" s="17"/>
      <c r="C68" s="17"/>
      <c r="D68" s="17"/>
      <c r="E68" s="17"/>
      <c r="F68" s="17"/>
      <c r="G68" s="182"/>
    </row>
    <row r="69" spans="1:7" ht="14.65" thickBot="1">
      <c r="A69" s="181"/>
      <c r="B69" s="17"/>
      <c r="C69" s="17"/>
      <c r="D69" s="17"/>
      <c r="E69" s="17"/>
      <c r="F69" s="17"/>
      <c r="G69" s="182"/>
    </row>
    <row r="70" spans="1:7" ht="43.15" thickBot="1">
      <c r="A70" s="271" t="s">
        <v>575</v>
      </c>
      <c r="B70" s="272"/>
      <c r="C70" s="272"/>
      <c r="D70" s="272"/>
      <c r="E70" s="272"/>
      <c r="F70" s="272"/>
      <c r="G70" s="169" t="s">
        <v>569</v>
      </c>
    </row>
    <row r="71" spans="1:7" ht="15.4" thickBot="1">
      <c r="A71" s="271" t="s">
        <v>13</v>
      </c>
      <c r="B71" s="272"/>
      <c r="C71" s="272"/>
      <c r="D71" s="272"/>
      <c r="E71" s="272"/>
      <c r="F71" s="272"/>
      <c r="G71" s="265"/>
    </row>
    <row r="72" spans="1:7" ht="31.5" customHeight="1" thickBot="1">
      <c r="A72" s="365" t="str">
        <f>VLOOKUP(G72,'S1S1.1'!$A$44:$I$53,2,FALSE)</f>
        <v>Headquarters staff have not participated in the instructor development courses or learning theories.</v>
      </c>
      <c r="B72" s="366"/>
      <c r="C72" s="366"/>
      <c r="D72" s="366"/>
      <c r="E72" s="366"/>
      <c r="F72" s="367"/>
      <c r="G72" s="266">
        <v>1</v>
      </c>
    </row>
    <row r="73" spans="1:7" ht="14.65" thickBot="1">
      <c r="A73" s="365" t="e">
        <f>VLOOKUP(G73,'S1S1.1'!$A$44:$I$53,2,FALSE)</f>
        <v>#N/A</v>
      </c>
      <c r="B73" s="366"/>
      <c r="C73" s="366"/>
      <c r="D73" s="366"/>
      <c r="E73" s="366"/>
      <c r="F73" s="367"/>
      <c r="G73" s="266">
        <v>2</v>
      </c>
    </row>
    <row r="74" spans="1:7" ht="15" customHeight="1" thickBot="1">
      <c r="A74" s="365" t="e">
        <f>VLOOKUP(G74,'S1S1.1'!$A$44:$I$53,2,FALSE)</f>
        <v>#N/A</v>
      </c>
      <c r="B74" s="366"/>
      <c r="C74" s="366"/>
      <c r="D74" s="366"/>
      <c r="E74" s="366"/>
      <c r="F74" s="367"/>
      <c r="G74" s="266">
        <v>3</v>
      </c>
    </row>
    <row r="75" spans="1:7" ht="15" customHeight="1" thickBot="1">
      <c r="A75" s="276" t="s">
        <v>16</v>
      </c>
      <c r="B75" s="277"/>
      <c r="C75" s="277"/>
      <c r="D75" s="277"/>
      <c r="E75" s="277"/>
      <c r="F75" s="277"/>
      <c r="G75" s="266"/>
    </row>
    <row r="76" spans="1:7" ht="30.75" customHeight="1" thickBot="1">
      <c r="A76" s="365" t="str">
        <f>VLOOKUP(G76,'S1S1.2'!$A$53:$I$62,2,FALSE)</f>
        <v>The on-site evaluation does not appear to review the program progress, impact and instructor performance.</v>
      </c>
      <c r="B76" s="366"/>
      <c r="C76" s="366"/>
      <c r="D76" s="366"/>
      <c r="E76" s="366"/>
      <c r="F76" s="367"/>
      <c r="G76" s="266">
        <v>1</v>
      </c>
    </row>
    <row r="77" spans="1:7" ht="34.5" customHeight="1" thickBot="1">
      <c r="A77" s="365" t="str">
        <f>VLOOKUP(G77,'S1S1.2'!$A$53:$I$62,2,FALSE)</f>
        <v>It is unclear if parental consent/approval is needed in order for a teen to participate in driver education.</v>
      </c>
      <c r="B77" s="366"/>
      <c r="C77" s="366"/>
      <c r="D77" s="366"/>
      <c r="E77" s="366"/>
      <c r="F77" s="367"/>
      <c r="G77" s="266">
        <v>2</v>
      </c>
    </row>
    <row r="78" spans="1:7" ht="31.5" customHeight="1" thickBot="1">
      <c r="A78" s="365" t="str">
        <f>VLOOKUP(G78,'S1S1.2'!$A$53:$I$62,2,FALSE)</f>
        <v>Requirements for the provider's handling of confidential student information doesn't appear to exist.</v>
      </c>
      <c r="B78" s="366"/>
      <c r="C78" s="366"/>
      <c r="D78" s="366"/>
      <c r="E78" s="366"/>
      <c r="F78" s="367"/>
      <c r="G78" s="266">
        <v>3</v>
      </c>
    </row>
    <row r="79" spans="1:7" ht="15" customHeight="1" thickBot="1">
      <c r="A79" s="276" t="s">
        <v>18</v>
      </c>
      <c r="B79" s="277"/>
      <c r="C79" s="277"/>
      <c r="D79" s="277"/>
      <c r="E79" s="277"/>
      <c r="F79" s="277"/>
      <c r="G79" s="266"/>
    </row>
    <row r="80" spans="1:7" ht="30.75" customHeight="1" thickBot="1">
      <c r="A80" s="365" t="str">
        <f>VLOOKUP(G80,'S1S1.3'!$A$46:$I$55,2,FALSE)</f>
        <v>There doesn't appear to be any state level program objectives, goals, or performance expectations.</v>
      </c>
      <c r="B80" s="366"/>
      <c r="C80" s="366"/>
      <c r="D80" s="366"/>
      <c r="E80" s="366"/>
      <c r="F80" s="367"/>
      <c r="G80" s="266">
        <v>1</v>
      </c>
    </row>
    <row r="81" spans="1:7" ht="35.25" customHeight="1" thickBot="1">
      <c r="A81" s="365" t="str">
        <f>VLOOKUP(G81,'S1S1.3'!$A$46:$I$55,2,FALSE)</f>
        <v>No comprehensive program evaluation exists for short-term and long-term expectations of the state's program.</v>
      </c>
      <c r="B81" s="366"/>
      <c r="C81" s="366"/>
      <c r="D81" s="366"/>
      <c r="E81" s="366"/>
      <c r="F81" s="367"/>
      <c r="G81" s="266">
        <v>2</v>
      </c>
    </row>
    <row r="82" spans="1:7" ht="21" customHeight="1" thickBot="1">
      <c r="A82" s="365" t="str">
        <f>VLOOKUP(G82,'S1S1.3'!$A$46:$I$55,2,FALSE)</f>
        <v>Public access to the overall program information and performance is not available.</v>
      </c>
      <c r="B82" s="366"/>
      <c r="C82" s="366"/>
      <c r="D82" s="366"/>
      <c r="E82" s="366"/>
      <c r="F82" s="367"/>
      <c r="G82" s="266">
        <v>3</v>
      </c>
    </row>
    <row r="83" spans="1:7" ht="15" customHeight="1" thickBot="1">
      <c r="A83" s="271" t="s">
        <v>20</v>
      </c>
      <c r="B83" s="277"/>
      <c r="C83" s="277"/>
      <c r="D83" s="277"/>
      <c r="E83" s="277"/>
      <c r="F83" s="277"/>
      <c r="G83" s="269"/>
    </row>
    <row r="84" spans="1:7" ht="33" customHeight="1" thickBot="1">
      <c r="A84" s="365" t="str">
        <f>VLOOKUP(G84,'S1S1.4'!$A$39:$I$48,2,FALSE)</f>
        <v>Communication about the positive impact of driver education on young adult drivers (and family) is not available.</v>
      </c>
      <c r="B84" s="366"/>
      <c r="C84" s="366"/>
      <c r="D84" s="366"/>
      <c r="E84" s="366"/>
      <c r="F84" s="367"/>
      <c r="G84" s="266">
        <v>1</v>
      </c>
    </row>
    <row r="85" spans="1:7" ht="30" customHeight="1">
      <c r="A85" s="365" t="str">
        <f>VLOOKUP(G85,'S1S1.4'!$A$39:$I$48,2,FALSE)</f>
        <v>Communication about the administrative process for driver education and young adult licensing is not available.</v>
      </c>
      <c r="B85" s="366"/>
      <c r="C85" s="366"/>
      <c r="D85" s="366"/>
      <c r="E85" s="366"/>
      <c r="F85" s="367"/>
      <c r="G85" s="266">
        <v>2</v>
      </c>
    </row>
    <row r="86" spans="1:7" ht="15" customHeight="1" thickBot="1">
      <c r="A86" s="365" t="e">
        <f>VLOOKUP(G86,'S1S1.4'!$A$39:$I$48,2,FALSE)</f>
        <v>#N/A</v>
      </c>
      <c r="B86" s="366"/>
      <c r="C86" s="366"/>
      <c r="D86" s="366"/>
      <c r="E86" s="366"/>
      <c r="F86" s="367"/>
      <c r="G86" s="267">
        <v>3</v>
      </c>
    </row>
  </sheetData>
  <mergeCells count="41">
    <mergeCell ref="A85:F85"/>
    <mergeCell ref="A86:F86"/>
    <mergeCell ref="A76:F76"/>
    <mergeCell ref="A77:F77"/>
    <mergeCell ref="A78:F78"/>
    <mergeCell ref="A80:F80"/>
    <mergeCell ref="A81:F81"/>
    <mergeCell ref="A82:F82"/>
    <mergeCell ref="A84:F84"/>
    <mergeCell ref="A66:F66"/>
    <mergeCell ref="A67:F67"/>
    <mergeCell ref="A72:F72"/>
    <mergeCell ref="A73:F73"/>
    <mergeCell ref="A74:F74"/>
    <mergeCell ref="A59:F59"/>
    <mergeCell ref="A61:F61"/>
    <mergeCell ref="A62:F62"/>
    <mergeCell ref="A63:F63"/>
    <mergeCell ref="A65:F65"/>
    <mergeCell ref="A49:F49"/>
    <mergeCell ref="A54:F54"/>
    <mergeCell ref="A55:F55"/>
    <mergeCell ref="A57:F57"/>
    <mergeCell ref="A58:F58"/>
    <mergeCell ref="A53:F53"/>
    <mergeCell ref="A43:F43"/>
    <mergeCell ref="A44:F44"/>
    <mergeCell ref="A45:F45"/>
    <mergeCell ref="A47:F47"/>
    <mergeCell ref="A48:F48"/>
    <mergeCell ref="A36:F36"/>
    <mergeCell ref="A37:F37"/>
    <mergeCell ref="A39:F39"/>
    <mergeCell ref="A40:F40"/>
    <mergeCell ref="A41:F41"/>
    <mergeCell ref="A35:F35"/>
    <mergeCell ref="A6:B6"/>
    <mergeCell ref="A7:B7"/>
    <mergeCell ref="A8:B8"/>
    <mergeCell ref="A9:B9"/>
    <mergeCell ref="A10:B10"/>
  </mergeCells>
  <conditionalFormatting sqref="H1">
    <cfRule type="containsText" dxfId="1052" priority="1" operator="containsText" text="n/a">
      <formula>NOT(ISERROR(SEARCH("n/a",H1)))</formula>
    </cfRule>
    <cfRule type="containsText" dxfId="1051" priority="2" operator="containsText" text="no">
      <formula>NOT(ISERROR(SEARCH("no",H1)))</formula>
    </cfRule>
  </conditionalFormatting>
  <hyperlinks>
    <hyperlink ref="D5" location="'S1'!G3" display="Management, Leadership, and Administration" xr:uid="{00000000-0004-0000-0900-000000000000}"/>
    <hyperlink ref="E5" location="'S1'!G42" display="Application, Oversight, &amp; Recordkeeping" xr:uid="{00000000-0004-0000-0900-000001000000}"/>
    <hyperlink ref="F5" location="'S1'!G87" display="Program Evaluation and Data Collection" xr:uid="{00000000-0004-0000-0900-000002000000}"/>
    <hyperlink ref="G5" location="'S1'!G116" display="Communication Program" xr:uid="{00000000-0004-0000-0900-000003000000}"/>
    <hyperlink ref="C1" location="'S1'!B2" display="Program Administration" xr:uid="{00000000-0004-0000-0900-000004000000}"/>
    <hyperlink ref="H1" location="TOC!A1" display="Return to Table of Contents" xr:uid="{00000000-0004-0000-0900-000005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Assessment_DataCollection!$V$2:$V$4</xm:f>
          </x14:formula1>
          <xm:sqref>G85:G86 G44:G46 G36:G38 G54:G56 G40:G42 G48:G49 G73:G75 G77:G79 G58:G60 G66:G67 G62:G64 G81:G83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57"/>
  <sheetViews>
    <sheetView showZeros="0" workbookViewId="0">
      <pane ySplit="2" topLeftCell="A64" activePane="bottomLeft" state="frozen"/>
      <selection pane="bottomLeft" activeCell="N1" sqref="N1"/>
    </sheetView>
  </sheetViews>
  <sheetFormatPr defaultRowHeight="14.25"/>
  <cols>
    <col min="1" max="1" width="9.28515625" style="104" customWidth="1"/>
    <col min="2" max="2" width="63.140625" style="105" customWidth="1"/>
    <col min="3" max="4" width="12.42578125" style="7" customWidth="1"/>
    <col min="5" max="5" width="9.140625" customWidth="1"/>
    <col min="7" max="7" width="63.140625" style="315" customWidth="1"/>
    <col min="8" max="8" width="13.5703125" style="133" customWidth="1"/>
    <col min="9" max="9" width="22.140625" customWidth="1"/>
    <col min="10" max="11" width="41.5703125" customWidth="1"/>
    <col min="12" max="12" width="13.5703125" style="270" customWidth="1"/>
    <col min="13" max="13" width="40.7109375" style="270" customWidth="1"/>
    <col min="14" max="14" width="41.5703125" style="122" customWidth="1"/>
    <col min="15" max="15" width="41.5703125" style="133" customWidth="1"/>
    <col min="16" max="17" width="41.5703125" customWidth="1"/>
    <col min="18" max="19" width="12.5703125" customWidth="1"/>
    <col min="20" max="20" width="9.140625" customWidth="1"/>
  </cols>
  <sheetData>
    <row r="1" spans="1:19" s="93" customFormat="1">
      <c r="A1" s="57" t="s">
        <v>609</v>
      </c>
      <c r="B1" s="106" t="s">
        <v>610</v>
      </c>
      <c r="C1" s="172" t="s">
        <v>81</v>
      </c>
      <c r="D1" s="107"/>
      <c r="F1" s="57" t="s">
        <v>216</v>
      </c>
      <c r="G1" s="311" t="s">
        <v>217</v>
      </c>
      <c r="H1" s="218"/>
      <c r="I1" s="163"/>
      <c r="J1" s="163"/>
      <c r="K1" s="172" t="s">
        <v>81</v>
      </c>
      <c r="L1" s="167"/>
      <c r="M1" s="174" t="s">
        <v>218</v>
      </c>
      <c r="N1" s="167"/>
      <c r="O1" s="167"/>
      <c r="P1" s="167"/>
      <c r="Q1" s="170" t="s">
        <v>218</v>
      </c>
      <c r="R1" s="197"/>
      <c r="S1" s="197"/>
    </row>
    <row r="2" spans="1:19" ht="59.25" customHeight="1">
      <c r="A2" s="108">
        <f>Assessment_DataCollection!A129:G129</f>
        <v>2</v>
      </c>
      <c r="B2" s="130" t="str">
        <f>Assessment_DataCollection!B129</f>
        <v>Education / Training</v>
      </c>
      <c r="C2" s="131" t="str">
        <f>Assessment_DataCollection!C129</f>
        <v>Public</v>
      </c>
      <c r="D2" s="132" t="str">
        <f>Assessment_DataCollection!D129</f>
        <v>Private/ Commercial</v>
      </c>
      <c r="E2" s="270"/>
      <c r="F2" s="8">
        <f>Assessment_DataCollection!F129</f>
        <v>2</v>
      </c>
      <c r="G2" s="312" t="str">
        <f>Assessment_DataCollection!G129</f>
        <v>Education / Training</v>
      </c>
      <c r="H2" s="228" t="s">
        <v>220</v>
      </c>
      <c r="I2" s="185" t="s">
        <v>221</v>
      </c>
      <c r="J2" s="186" t="s">
        <v>222</v>
      </c>
      <c r="K2" s="186" t="s">
        <v>223</v>
      </c>
      <c r="L2" s="222" t="s">
        <v>224</v>
      </c>
      <c r="M2" s="128" t="s">
        <v>225</v>
      </c>
      <c r="N2" s="166" t="s">
        <v>226</v>
      </c>
      <c r="O2" s="128" t="s">
        <v>227</v>
      </c>
      <c r="P2" s="196" t="s">
        <v>228</v>
      </c>
      <c r="Q2" s="186" t="s">
        <v>223</v>
      </c>
      <c r="R2" s="223" t="s">
        <v>229</v>
      </c>
      <c r="S2" s="223" t="s">
        <v>230</v>
      </c>
    </row>
    <row r="3" spans="1:19" ht="31.5" customHeight="1">
      <c r="A3" s="316">
        <f>Assessment_DataCollection!A130:G130</f>
        <v>2.1</v>
      </c>
      <c r="B3" s="225" t="str">
        <f>Assessment_DataCollection!B130</f>
        <v>2.1 Driver Education Curricula</v>
      </c>
      <c r="C3" s="3" t="s">
        <v>15</v>
      </c>
      <c r="D3" s="3" t="s">
        <v>15</v>
      </c>
      <c r="E3" s="270"/>
      <c r="F3" s="8">
        <f>Assessment_DataCollection!F130</f>
        <v>2.1</v>
      </c>
      <c r="G3" s="313" t="str">
        <f>Assessment_DataCollection!G130</f>
        <v>2.1 Driver Education Curricula</v>
      </c>
      <c r="H3" s="220"/>
      <c r="I3" s="187"/>
      <c r="J3" s="187"/>
      <c r="K3" s="215"/>
      <c r="L3" s="221"/>
      <c r="M3" s="187"/>
      <c r="N3" s="187"/>
      <c r="O3" s="187"/>
      <c r="P3" s="188"/>
      <c r="Q3" s="188"/>
      <c r="R3" s="224"/>
      <c r="S3" s="224"/>
    </row>
    <row r="4" spans="1:19" ht="69.75" customHeight="1">
      <c r="A4" s="108" t="str">
        <f>Assessment_DataCollection!A131:G131</f>
        <v>2.1.1</v>
      </c>
      <c r="B4" s="225" t="str">
        <f>Assessment_DataCollection!B131</f>
        <v>2.1.1 States shall have driver education that meets or exceeds current nationally recognized content standards such as ADTSEA and DSAA – Attachments A and B. States retains authority in determining what curricula meet its State standards.</v>
      </c>
      <c r="C4" s="3" t="str">
        <f>Assessment_DataCollection!C131</f>
        <v>Yes</v>
      </c>
      <c r="D4" s="3" t="str">
        <f>Assessment_DataCollection!D131</f>
        <v>Yes</v>
      </c>
      <c r="E4" s="270"/>
      <c r="F4" s="138" t="str">
        <f>Assessment_DataCollection!F131</f>
        <v>2.1.1</v>
      </c>
      <c r="G4" s="313" t="str">
        <f>Assessment_DataCollection!G131</f>
        <v>2.1.1 States shall have driver education that meets or exceeds current nationally recognized content standards such as ADTSEA and DSAA – Attachments A and B. States retains authority in determining what curricula meet its State standards.</v>
      </c>
      <c r="H4" s="189" t="s">
        <v>15</v>
      </c>
      <c r="I4" s="190"/>
      <c r="J4" s="191"/>
      <c r="K4" s="191"/>
      <c r="L4" s="327"/>
      <c r="M4" s="326"/>
      <c r="N4" s="191"/>
      <c r="O4" s="197"/>
      <c r="P4" s="197"/>
      <c r="Q4" s="197"/>
      <c r="R4" s="214"/>
      <c r="S4" s="214"/>
    </row>
    <row r="5" spans="1:19" ht="53.25" customHeight="1">
      <c r="A5" s="108" t="s">
        <v>15</v>
      </c>
      <c r="B5" s="230"/>
      <c r="C5" s="231" t="s">
        <v>15</v>
      </c>
      <c r="D5" s="232" t="s">
        <v>15</v>
      </c>
      <c r="E5" s="270"/>
      <c r="F5" s="8" t="s">
        <v>15</v>
      </c>
      <c r="G5" s="314" t="str">
        <f>Assessment_DataCollection!G132</f>
        <v xml:space="preserve">Does your state have content standards? If yes, please provide them. </v>
      </c>
      <c r="H5" s="192"/>
      <c r="I5" s="193"/>
      <c r="J5" s="194"/>
      <c r="K5" s="195"/>
      <c r="L5" s="216">
        <v>44279</v>
      </c>
      <c r="M5" s="217" t="s">
        <v>611</v>
      </c>
      <c r="N5" s="198" t="s">
        <v>612</v>
      </c>
      <c r="O5" s="217"/>
      <c r="P5" s="199"/>
      <c r="Q5" s="200"/>
      <c r="R5" s="217"/>
      <c r="S5" s="217"/>
    </row>
    <row r="6" spans="1:19" ht="36.75" customHeight="1">
      <c r="A6" s="108" t="s">
        <v>15</v>
      </c>
      <c r="B6" s="230" t="s">
        <v>15</v>
      </c>
      <c r="C6" s="231" t="s">
        <v>15</v>
      </c>
      <c r="D6" s="232" t="s">
        <v>15</v>
      </c>
      <c r="E6" s="270"/>
      <c r="F6" s="8" t="s">
        <v>15</v>
      </c>
      <c r="G6" s="314" t="str">
        <f>Assessment_DataCollection!G133</f>
        <v>Does your driver education program meet or exceed current nationally recognized content standards?</v>
      </c>
      <c r="H6" s="192"/>
      <c r="I6" s="193"/>
      <c r="J6" s="194"/>
      <c r="K6" s="195"/>
      <c r="L6" s="216">
        <v>44279</v>
      </c>
      <c r="M6" s="217" t="s">
        <v>613</v>
      </c>
      <c r="N6" s="198" t="s">
        <v>614</v>
      </c>
      <c r="O6" s="217"/>
      <c r="P6" s="199"/>
      <c r="Q6" s="200"/>
      <c r="R6" s="217"/>
      <c r="S6" s="217"/>
    </row>
    <row r="7" spans="1:19" ht="48.75" customHeight="1">
      <c r="A7" s="108" t="s">
        <v>15</v>
      </c>
      <c r="B7" s="230" t="s">
        <v>15</v>
      </c>
      <c r="C7" s="231" t="s">
        <v>15</v>
      </c>
      <c r="D7" s="232" t="s">
        <v>15</v>
      </c>
      <c r="E7" s="270" t="s">
        <v>15</v>
      </c>
      <c r="F7" s="8" t="s">
        <v>15</v>
      </c>
      <c r="G7" s="314" t="str">
        <f>Assessment_DataCollection!G134</f>
        <v>If so, does your State meet ADTSEA or DSAA content standards? (Attachments A and B of the Standards)</v>
      </c>
      <c r="H7" s="192"/>
      <c r="I7" s="193"/>
      <c r="J7" s="194"/>
      <c r="K7" s="195"/>
      <c r="L7" s="216"/>
      <c r="M7" s="217"/>
      <c r="N7" s="198"/>
      <c r="O7" s="217"/>
      <c r="P7" s="199"/>
      <c r="Q7" s="200"/>
      <c r="R7" s="217"/>
      <c r="S7" s="217"/>
    </row>
    <row r="8" spans="1:19">
      <c r="A8" s="108" t="s">
        <v>15</v>
      </c>
      <c r="B8" s="230" t="str">
        <f>Assessment_DataCollection!B135</f>
        <v>Do you meet:</v>
      </c>
      <c r="C8" s="231" t="s">
        <v>15</v>
      </c>
      <c r="D8" s="232" t="s">
        <v>15</v>
      </c>
      <c r="E8" s="270"/>
      <c r="F8" s="8" t="s">
        <v>15</v>
      </c>
      <c r="G8" s="314" t="s">
        <v>15</v>
      </c>
      <c r="H8" s="192"/>
      <c r="I8" s="193"/>
      <c r="J8" s="194"/>
      <c r="K8" s="195"/>
      <c r="L8" s="216"/>
      <c r="M8" s="217"/>
      <c r="N8" s="198"/>
      <c r="O8" s="217"/>
      <c r="P8" s="199"/>
      <c r="Q8" s="200"/>
      <c r="R8" s="217"/>
      <c r="S8" s="217"/>
    </row>
    <row r="9" spans="1:19">
      <c r="A9" s="108" t="s">
        <v>15</v>
      </c>
      <c r="B9" s="230" t="str">
        <f>Assessment_DataCollection!B136</f>
        <v>Attachment A - ADTSEA Content Standards</v>
      </c>
      <c r="C9" s="231" t="str">
        <f>Assessment_DataCollection!C136</f>
        <v>Yes</v>
      </c>
      <c r="D9" s="232" t="str">
        <f>Assessment_DataCollection!D136</f>
        <v>Yes</v>
      </c>
      <c r="E9" s="270"/>
      <c r="F9" s="8" t="s">
        <v>15</v>
      </c>
      <c r="G9" s="314" t="s">
        <v>15</v>
      </c>
      <c r="H9" s="192"/>
      <c r="I9" s="193"/>
      <c r="J9" s="194"/>
      <c r="K9" s="195"/>
      <c r="L9" s="216"/>
      <c r="M9" s="217"/>
      <c r="N9" s="198"/>
      <c r="O9" s="217"/>
      <c r="P9" s="199"/>
      <c r="Q9" s="200"/>
      <c r="R9" s="217"/>
      <c r="S9" s="217"/>
    </row>
    <row r="10" spans="1:19">
      <c r="A10" s="108" t="s">
        <v>15</v>
      </c>
      <c r="B10" s="230" t="str">
        <f>Assessment_DataCollection!B137</f>
        <v>Attachment B - DSAA Content Standards</v>
      </c>
      <c r="C10" s="231" t="str">
        <f>Assessment_DataCollection!C137</f>
        <v>Yes</v>
      </c>
      <c r="D10" s="232" t="str">
        <f>Assessment_DataCollection!D137</f>
        <v>Yes</v>
      </c>
      <c r="E10" s="270"/>
      <c r="F10" s="8" t="s">
        <v>15</v>
      </c>
      <c r="G10" s="314" t="s">
        <v>15</v>
      </c>
      <c r="H10" s="192"/>
      <c r="I10" s="193"/>
      <c r="J10" s="194"/>
      <c r="K10" s="195"/>
      <c r="L10" s="216"/>
      <c r="M10" s="217"/>
      <c r="N10" s="198"/>
      <c r="O10" s="217"/>
      <c r="P10" s="199"/>
      <c r="Q10" s="200"/>
      <c r="R10" s="217"/>
      <c r="S10" s="217"/>
    </row>
    <row r="11" spans="1:19" ht="56.25" customHeight="1">
      <c r="A11" s="108" t="str">
        <f>Assessment_DataCollection!A138:G138</f>
        <v>2.1.2</v>
      </c>
      <c r="B11" s="225" t="str">
        <f>Assessment_DataCollection!B138</f>
        <v>2.1.2 States shall require driver education providers to use formalized written curricula</v>
      </c>
      <c r="C11" s="3" t="str">
        <f>Assessment_DataCollection!C138</f>
        <v>Yes</v>
      </c>
      <c r="D11" s="3" t="str">
        <f>Assessment_DataCollection!D138</f>
        <v>Yes</v>
      </c>
      <c r="E11" s="270"/>
      <c r="F11" s="138" t="str">
        <f>Assessment_DataCollection!F138</f>
        <v>2.1.2</v>
      </c>
      <c r="G11" s="313" t="str">
        <f>Assessment_DataCollection!G138</f>
        <v>2.1.2 States shall require driver education providers to use formalized written curricula</v>
      </c>
      <c r="H11" s="189"/>
      <c r="I11" s="189"/>
      <c r="J11" s="189"/>
      <c r="K11" s="189"/>
      <c r="L11" s="327"/>
      <c r="M11" s="327"/>
      <c r="N11" s="189"/>
      <c r="O11" s="189"/>
      <c r="P11" s="189"/>
      <c r="Q11" s="189"/>
      <c r="R11" s="189"/>
      <c r="S11" s="189"/>
    </row>
    <row r="12" spans="1:19" ht="37.5" customHeight="1">
      <c r="A12" s="108" t="s">
        <v>15</v>
      </c>
      <c r="B12" s="230" t="s">
        <v>15</v>
      </c>
      <c r="C12" s="231" t="s">
        <v>15</v>
      </c>
      <c r="D12" s="232" t="s">
        <v>15</v>
      </c>
      <c r="E12" s="270"/>
      <c r="F12" s="8" t="s">
        <v>15</v>
      </c>
      <c r="G12" s="314" t="str">
        <f>Assessment_DataCollection!G139</f>
        <v xml:space="preserve">Are driver education providers required to use formalized written curricula? </v>
      </c>
      <c r="H12" s="192"/>
      <c r="I12" s="193"/>
      <c r="J12" s="194"/>
      <c r="K12" s="195"/>
      <c r="L12" s="216">
        <v>44279</v>
      </c>
      <c r="M12" s="217" t="s">
        <v>615</v>
      </c>
      <c r="N12" s="198" t="s">
        <v>616</v>
      </c>
      <c r="O12" s="217"/>
      <c r="P12" s="199"/>
      <c r="Q12" s="200"/>
      <c r="R12" s="217"/>
      <c r="S12" s="217"/>
    </row>
    <row r="13" spans="1:19" ht="103.5" customHeight="1">
      <c r="A13" s="108" t="s">
        <v>15</v>
      </c>
      <c r="B13" s="230" t="s">
        <v>15</v>
      </c>
      <c r="C13" s="231" t="s">
        <v>15</v>
      </c>
      <c r="D13" s="232" t="s">
        <v>15</v>
      </c>
      <c r="E13" s="270"/>
      <c r="F13" s="8" t="s">
        <v>15</v>
      </c>
      <c r="G13" s="314" t="str">
        <f>Assessment_DataCollection!G140</f>
        <v xml:space="preserve">Is there a standardized driver education curriculum? If yes who developed this curriculum? </v>
      </c>
      <c r="H13" s="192"/>
      <c r="I13" s="193"/>
      <c r="J13" s="194"/>
      <c r="K13" s="195"/>
      <c r="L13" s="216">
        <v>44279</v>
      </c>
      <c r="M13" s="217" t="s">
        <v>617</v>
      </c>
      <c r="N13" s="198"/>
      <c r="O13" s="217"/>
      <c r="P13" s="199"/>
      <c r="Q13" s="200"/>
      <c r="R13" s="217"/>
      <c r="S13" s="217"/>
    </row>
    <row r="14" spans="1:19" ht="28.5" customHeight="1">
      <c r="A14" s="108" t="s">
        <v>15</v>
      </c>
      <c r="B14" s="230" t="s">
        <v>15</v>
      </c>
      <c r="C14" s="231" t="s">
        <v>15</v>
      </c>
      <c r="D14" s="232" t="s">
        <v>15</v>
      </c>
      <c r="E14" s="270"/>
      <c r="F14" s="8" t="s">
        <v>15</v>
      </c>
      <c r="G14" s="314" t="str">
        <f>Assessment_DataCollection!G141</f>
        <v xml:space="preserve">Are driver education providers given a list of acceptable curricula to use? If yes, list all curricula that you provide? </v>
      </c>
      <c r="H14" s="192"/>
      <c r="I14" s="193"/>
      <c r="J14" s="194"/>
      <c r="K14" s="195"/>
      <c r="L14" s="216"/>
      <c r="N14" s="217" t="s">
        <v>618</v>
      </c>
      <c r="O14" s="217"/>
      <c r="P14" s="199"/>
      <c r="Q14" s="200"/>
      <c r="R14" s="217"/>
      <c r="S14" s="217"/>
    </row>
    <row r="15" spans="1:19" ht="33" customHeight="1">
      <c r="A15" s="108" t="s">
        <v>15</v>
      </c>
      <c r="B15" s="230" t="s">
        <v>15</v>
      </c>
      <c r="C15" s="231" t="s">
        <v>15</v>
      </c>
      <c r="D15" s="232" t="s">
        <v>15</v>
      </c>
      <c r="E15" s="270"/>
      <c r="F15" s="8" t="s">
        <v>15</v>
      </c>
      <c r="G15" s="314" t="str">
        <f>Assessment_DataCollection!G142</f>
        <v>Is there an approval process for curricula? If yes, what is the approval process?</v>
      </c>
      <c r="H15" s="192"/>
      <c r="I15" s="193"/>
      <c r="J15" s="194"/>
      <c r="K15" s="195"/>
      <c r="L15" s="216"/>
      <c r="N15" s="217" t="s">
        <v>618</v>
      </c>
      <c r="O15" s="217"/>
      <c r="P15" s="199"/>
      <c r="Q15" s="200"/>
      <c r="R15" s="217"/>
      <c r="S15" s="217"/>
    </row>
    <row r="16" spans="1:19" ht="23.25" customHeight="1">
      <c r="A16" s="108" t="s">
        <v>15</v>
      </c>
      <c r="B16" s="230" t="s">
        <v>15</v>
      </c>
      <c r="C16" s="231" t="s">
        <v>15</v>
      </c>
      <c r="D16" s="232" t="s">
        <v>15</v>
      </c>
      <c r="E16" s="270"/>
      <c r="F16" s="8" t="s">
        <v>15</v>
      </c>
      <c r="G16" s="314" t="str">
        <f>Assessment_DataCollection!G143</f>
        <v xml:space="preserve">How often is the curriculum reviewed and updated? </v>
      </c>
      <c r="H16" s="192"/>
      <c r="I16" s="193"/>
      <c r="J16" s="194"/>
      <c r="K16" s="195"/>
      <c r="L16" s="216"/>
      <c r="N16" s="217" t="s">
        <v>619</v>
      </c>
      <c r="O16" s="217"/>
      <c r="P16" s="199"/>
      <c r="Q16" s="200"/>
      <c r="R16" s="217"/>
      <c r="S16" s="217"/>
    </row>
    <row r="17" spans="1:19" ht="48.75" customHeight="1">
      <c r="A17" s="108" t="s">
        <v>15</v>
      </c>
      <c r="B17" s="230" t="s">
        <v>15</v>
      </c>
      <c r="C17" s="231" t="s">
        <v>15</v>
      </c>
      <c r="D17" s="232" t="s">
        <v>15</v>
      </c>
      <c r="E17" s="270"/>
      <c r="F17" s="8" t="s">
        <v>15</v>
      </c>
      <c r="G17" s="314" t="str">
        <f>Assessment_DataCollection!G144</f>
        <v>How is it reviewed and updated? Who reviews and updates the curriculum?</v>
      </c>
      <c r="H17" s="192"/>
      <c r="I17" s="193"/>
      <c r="J17" s="194"/>
      <c r="K17" s="195"/>
      <c r="L17" s="216"/>
      <c r="N17" s="217" t="s">
        <v>619</v>
      </c>
      <c r="O17" s="217"/>
      <c r="P17" s="199"/>
      <c r="Q17" s="200"/>
      <c r="R17" s="217"/>
      <c r="S17" s="217"/>
    </row>
    <row r="18" spans="1:19" ht="33" customHeight="1">
      <c r="A18" s="108" t="s">
        <v>15</v>
      </c>
      <c r="B18" s="230" t="s">
        <v>15</v>
      </c>
      <c r="C18" s="231" t="s">
        <v>15</v>
      </c>
      <c r="D18" s="232" t="s">
        <v>15</v>
      </c>
      <c r="E18" s="270"/>
      <c r="F18" s="8" t="s">
        <v>15</v>
      </c>
      <c r="G18" s="314" t="str">
        <f>Assessment_DataCollection!G145</f>
        <v xml:space="preserve">Is the curriculum based on the State’s crash data and crash causation factors?  </v>
      </c>
      <c r="H18" s="192"/>
      <c r="I18" s="193"/>
      <c r="J18" s="194"/>
      <c r="K18" s="195"/>
      <c r="L18" s="216"/>
      <c r="N18" s="217" t="s">
        <v>620</v>
      </c>
      <c r="O18" s="217"/>
      <c r="P18" s="199"/>
      <c r="Q18" s="200"/>
      <c r="R18" s="217"/>
      <c r="S18" s="217"/>
    </row>
    <row r="19" spans="1:19" ht="36" customHeight="1">
      <c r="A19" s="108" t="s">
        <v>15</v>
      </c>
      <c r="B19" s="230" t="s">
        <v>15</v>
      </c>
      <c r="C19" s="231" t="s">
        <v>15</v>
      </c>
      <c r="D19" s="232" t="s">
        <v>15</v>
      </c>
      <c r="E19" s="270"/>
      <c r="F19" s="8" t="s">
        <v>15</v>
      </c>
      <c r="G19" s="314" t="str">
        <f>Assessment_DataCollection!G146</f>
        <v>Can any portion of the driver education curriculum be completed through non-traditional classroom teaching and learning experiences?</v>
      </c>
      <c r="H19" s="192"/>
      <c r="I19" s="193"/>
      <c r="J19" s="194"/>
      <c r="K19" s="195"/>
      <c r="L19" s="216"/>
      <c r="N19" s="217" t="s">
        <v>621</v>
      </c>
      <c r="O19" s="217"/>
      <c r="P19" s="199"/>
      <c r="Q19" s="200"/>
      <c r="R19" s="217"/>
      <c r="S19" s="217"/>
    </row>
    <row r="20" spans="1:19" ht="38.25" customHeight="1">
      <c r="A20" s="108" t="str">
        <f>Assessment_DataCollection!A147:G147</f>
        <v>2.1.2.a</v>
      </c>
      <c r="B20" s="230" t="str">
        <f>Assessment_DataCollection!B147</f>
        <v>2.1.2 a. The curricula shall include written lesson plans for classroom, behind-the-wheel, observation time, simulation and driving ranges that include goals, objectives and outcomes for learning</v>
      </c>
      <c r="C20" s="231" t="str">
        <f>Assessment_DataCollection!C147</f>
        <v>Yes</v>
      </c>
      <c r="D20" s="232" t="str">
        <f>Assessment_DataCollection!D147</f>
        <v>Yes</v>
      </c>
      <c r="E20" s="270"/>
      <c r="F20" s="8" t="str">
        <f>Assessment_DataCollection!F147</f>
        <v>2.1.2.a</v>
      </c>
      <c r="G20" s="314" t="str">
        <f>Assessment_DataCollection!G147</f>
        <v>Does your state recognize for credit simulation and/or driving range lessons?</v>
      </c>
      <c r="H20" s="192"/>
      <c r="I20" s="193"/>
      <c r="J20" s="194"/>
      <c r="K20" s="195"/>
      <c r="L20" s="216"/>
      <c r="N20" s="217" t="s">
        <v>622</v>
      </c>
      <c r="O20" s="217"/>
      <c r="P20" s="199"/>
      <c r="Q20" s="200"/>
      <c r="R20" s="217"/>
      <c r="S20" s="217"/>
    </row>
    <row r="21" spans="1:19" ht="65.25" customHeight="1">
      <c r="A21" s="108"/>
      <c r="B21" s="230" t="s">
        <v>15</v>
      </c>
      <c r="C21" s="231" t="s">
        <v>15</v>
      </c>
      <c r="D21" s="232" t="s">
        <v>15</v>
      </c>
      <c r="E21" s="270"/>
      <c r="F21" s="8" t="s">
        <v>15</v>
      </c>
      <c r="G21" s="314" t="str">
        <f>Assessment_DataCollection!G148</f>
        <v>Are written lesson plans for classroom, behind-the-wheel, observation time, simulation and driving ranges that include goals, objectives and outcomes for learning provided in your state curricula?</v>
      </c>
      <c r="H21" s="192"/>
      <c r="I21" s="193"/>
      <c r="J21" s="194"/>
      <c r="K21" s="195"/>
      <c r="L21" s="216">
        <v>44279</v>
      </c>
      <c r="M21" s="217" t="s">
        <v>623</v>
      </c>
      <c r="N21" s="198" t="s">
        <v>624</v>
      </c>
      <c r="O21" s="217"/>
      <c r="P21" s="199"/>
      <c r="Q21" s="200"/>
      <c r="R21" s="217"/>
      <c r="S21" s="217"/>
    </row>
    <row r="22" spans="1:19" ht="41.25" customHeight="1">
      <c r="A22" s="108" t="str">
        <f>Assessment_DataCollection!A149:G149</f>
        <v>2.1.2.b</v>
      </c>
      <c r="B22" s="230" t="str">
        <f>Assessment_DataCollection!B149</f>
        <v>2.1.2 b. The curricula shall use a variety of multimedia in various combinations to deliver the curriculum. These may include, but are not limited to, videos, written materials, activities, testing, animation, interactive media, or simulations</v>
      </c>
      <c r="C22" s="231" t="str">
        <f>Assessment_DataCollection!C149</f>
        <v>Yes</v>
      </c>
      <c r="D22" s="232" t="str">
        <f>Assessment_DataCollection!D149</f>
        <v>Yes</v>
      </c>
      <c r="E22" s="270"/>
      <c r="F22" s="8" t="str">
        <f>Assessment_DataCollection!F149</f>
        <v>2.1.2.b</v>
      </c>
      <c r="G22" s="314" t="str">
        <f>Assessment_DataCollection!G149</f>
        <v xml:space="preserve"> Is a variety of multimedia in various combinations provided in your state curricula to deliver the curriculum? If yes, what kind of multimedia?</v>
      </c>
      <c r="H22" s="192"/>
      <c r="I22" s="193"/>
      <c r="J22" s="194"/>
      <c r="K22" s="195"/>
      <c r="L22" s="216">
        <v>44279</v>
      </c>
      <c r="M22" s="217" t="s">
        <v>625</v>
      </c>
      <c r="N22" s="198" t="s">
        <v>626</v>
      </c>
      <c r="O22" s="217"/>
      <c r="P22" s="199"/>
      <c r="Q22" s="200"/>
      <c r="R22" s="217"/>
      <c r="S22" s="217"/>
    </row>
    <row r="23" spans="1:19" ht="69.75" customHeight="1">
      <c r="A23" s="108" t="str">
        <f>Assessment_DataCollection!A150:G150</f>
        <v>2.1.2.c</v>
      </c>
      <c r="B23" s="230" t="str">
        <f>Assessment_DataCollection!B150</f>
        <v>2.1.2 c. The curricula shall use active learning and incorporate higher-order/critical thinking skills</v>
      </c>
      <c r="C23" s="231" t="str">
        <f>Assessment_DataCollection!C150</f>
        <v>Yes</v>
      </c>
      <c r="D23" s="232" t="str">
        <f>Assessment_DataCollection!D150</f>
        <v>Yes</v>
      </c>
      <c r="E23" s="270"/>
      <c r="F23" s="8" t="str">
        <f>Assessment_DataCollection!F150</f>
        <v>2.1.2.c</v>
      </c>
      <c r="G23" s="314" t="str">
        <f>Assessment_DataCollection!G150</f>
        <v>Are active learning and higher-order/critical thinking skills incorporated in your state curricula?</v>
      </c>
      <c r="H23" s="192"/>
      <c r="I23" s="193"/>
      <c r="J23" s="194"/>
      <c r="K23" s="195"/>
      <c r="L23" s="216"/>
      <c r="M23" s="217"/>
      <c r="N23" s="198"/>
      <c r="O23" s="217"/>
      <c r="P23" s="199"/>
      <c r="Q23" s="200"/>
      <c r="R23" s="217"/>
      <c r="S23" s="217"/>
    </row>
    <row r="24" spans="1:19" ht="47.25" customHeight="1">
      <c r="A24" s="108" t="str">
        <f>Assessment_DataCollection!A151:G151</f>
        <v>2.1.2.d</v>
      </c>
      <c r="B24" s="230" t="str">
        <f>Assessment_DataCollection!B151</f>
        <v>2.1.2 d. The curricula shall encourage learners to reflect upon what they have learned as a means to improve retention of concepts</v>
      </c>
      <c r="C24" s="231" t="str">
        <f>Assessment_DataCollection!C151</f>
        <v>Yes</v>
      </c>
      <c r="D24" s="232" t="str">
        <f>Assessment_DataCollection!D151</f>
        <v>Yes</v>
      </c>
      <c r="E24" s="270"/>
      <c r="F24" s="8" t="str">
        <f>Assessment_DataCollection!F151</f>
        <v>2.1.2.d</v>
      </c>
      <c r="G24" s="314" t="str">
        <f>Assessment_DataCollection!G151</f>
        <v>Are learners provided with the opportunity to reflect upon what they have learned as a means to improve retention of concepts in your state curricula?</v>
      </c>
      <c r="H24" s="192"/>
      <c r="I24" s="193"/>
      <c r="J24" s="194"/>
      <c r="K24" s="195"/>
      <c r="L24" s="216"/>
      <c r="M24" s="217"/>
      <c r="N24" s="198" t="s">
        <v>627</v>
      </c>
      <c r="O24" s="217"/>
      <c r="P24" s="199"/>
      <c r="Q24" s="200"/>
      <c r="R24" s="217"/>
      <c r="S24" s="217"/>
    </row>
    <row r="25" spans="1:19" ht="47.25" customHeight="1">
      <c r="A25" s="108" t="str">
        <f>Assessment_DataCollection!A152:G152</f>
        <v>2.1.2.e</v>
      </c>
      <c r="B25" s="230" t="str">
        <f>Assessment_DataCollection!B152</f>
        <v>2.1.2 e. The curricula shall be culturally competent/responsive and accommodate the multicultural educational needs of learners</v>
      </c>
      <c r="C25" s="233" t="str">
        <f>Assessment_DataCollection!C152</f>
        <v>No</v>
      </c>
      <c r="D25" s="234" t="str">
        <f>Assessment_DataCollection!D152</f>
        <v>No</v>
      </c>
      <c r="E25" s="270"/>
      <c r="F25" s="8" t="str">
        <f>Assessment_DataCollection!F152</f>
        <v>2.1.2.e</v>
      </c>
      <c r="G25" s="314" t="str">
        <f>Assessment_DataCollection!G152</f>
        <v xml:space="preserve">Are your state curricula culturally competent and accommodates the multicultural educational needs of learners? </v>
      </c>
      <c r="H25" s="192"/>
      <c r="I25" s="193"/>
      <c r="J25" s="194"/>
      <c r="K25" s="195"/>
      <c r="L25" s="216"/>
      <c r="M25" s="217"/>
      <c r="N25" s="198" t="s">
        <v>628</v>
      </c>
      <c r="O25" s="217"/>
      <c r="P25" s="199"/>
      <c r="Q25" s="200"/>
      <c r="R25" s="217"/>
      <c r="S25" s="217"/>
    </row>
    <row r="26" spans="1:19" ht="74.25" customHeight="1">
      <c r="A26" s="108" t="str">
        <f>Assessment_DataCollection!A153:G153</f>
        <v>2.1.3</v>
      </c>
      <c r="B26" s="225" t="str">
        <f>Assessment_DataCollection!B153</f>
        <v>2.1.3 States shall require core driver instructional hours that focus on the driving task and safe driving practices sufficient to meet the criteria established by the end-of-course examination</v>
      </c>
      <c r="C26" s="3" t="str">
        <f>Assessment_DataCollection!C153</f>
        <v>Yes</v>
      </c>
      <c r="D26" s="3" t="str">
        <f>Assessment_DataCollection!D153</f>
        <v>Yes</v>
      </c>
      <c r="E26" s="270"/>
      <c r="F26" s="138" t="str">
        <f>Assessment_DataCollection!F153</f>
        <v>2.1.3</v>
      </c>
      <c r="G26" s="313" t="str">
        <f>Assessment_DataCollection!G153</f>
        <v>2.1.3 States shall require core driver instructional hours that focus on the driving task and safe driving practices sufficient to meet the criteria established by the end-of-course examination</v>
      </c>
      <c r="H26" s="189"/>
      <c r="I26" s="189"/>
      <c r="J26" s="189"/>
      <c r="K26" s="189"/>
      <c r="L26" s="327"/>
      <c r="M26" s="327"/>
      <c r="N26" s="189"/>
      <c r="O26" s="189"/>
      <c r="P26" s="189"/>
      <c r="Q26" s="189"/>
      <c r="R26" s="189"/>
      <c r="S26" s="189"/>
    </row>
    <row r="27" spans="1:19" ht="27">
      <c r="A27" s="108" t="str">
        <f>Assessment_DataCollection!A154:G154</f>
        <v>2.1.3.a</v>
      </c>
      <c r="B27" s="230" t="str">
        <f>Assessment_DataCollection!B154</f>
        <v>2.1.3 a. States shall require increased minimum instruction hours consisting of:</v>
      </c>
      <c r="C27" s="231" t="s">
        <v>15</v>
      </c>
      <c r="D27" s="232" t="s">
        <v>15</v>
      </c>
      <c r="E27" s="270"/>
      <c r="F27" s="8" t="str">
        <f>Assessment_DataCollection!F154</f>
        <v>2.1.3.a</v>
      </c>
      <c r="G27" s="314" t="str">
        <f>Assessment_DataCollection!G154</f>
        <v xml:space="preserve">List your current minimum instruction hours? </v>
      </c>
      <c r="H27" s="192">
        <v>44277</v>
      </c>
      <c r="I27" s="193" t="s">
        <v>120</v>
      </c>
      <c r="J27" s="195" t="s">
        <v>629</v>
      </c>
      <c r="K27" s="195" t="s">
        <v>630</v>
      </c>
      <c r="L27" s="216">
        <v>44279</v>
      </c>
      <c r="M27" s="217" t="s">
        <v>238</v>
      </c>
      <c r="N27" s="198"/>
      <c r="O27" s="217"/>
      <c r="P27" s="199"/>
      <c r="Q27" s="200"/>
      <c r="R27" s="217"/>
      <c r="S27" s="217"/>
    </row>
    <row r="28" spans="1:19">
      <c r="A28" s="108"/>
      <c r="B28" s="230" t="str">
        <f>Assessment_DataCollection!B155</f>
        <v>45 hours of classroom/ theory</v>
      </c>
      <c r="C28" s="231" t="str">
        <f>Assessment_DataCollection!C155</f>
        <v>No</v>
      </c>
      <c r="D28" s="231" t="str">
        <f>Assessment_DataCollection!D155</f>
        <v>No</v>
      </c>
      <c r="E28" s="270"/>
      <c r="F28" s="8" t="s">
        <v>15</v>
      </c>
      <c r="G28" s="314" t="s">
        <v>15</v>
      </c>
      <c r="H28" s="192"/>
      <c r="I28" s="193"/>
      <c r="J28" s="194"/>
      <c r="K28" s="195"/>
      <c r="L28" s="216"/>
      <c r="M28" s="217"/>
      <c r="N28" s="198"/>
      <c r="O28" s="217"/>
      <c r="P28" s="199"/>
      <c r="Q28" s="200"/>
      <c r="R28" s="217"/>
      <c r="S28" s="217"/>
    </row>
    <row r="29" spans="1:19">
      <c r="A29" s="108"/>
      <c r="B29" s="230" t="str">
        <f>Assessment_DataCollection!B156</f>
        <v>10 hours of behind-the-wheel</v>
      </c>
      <c r="C29" s="231" t="str">
        <f>Assessment_DataCollection!C156</f>
        <v>Yes</v>
      </c>
      <c r="D29" s="232" t="str">
        <f>Assessment_DataCollection!D156</f>
        <v>Yes</v>
      </c>
      <c r="E29" s="270"/>
      <c r="F29" s="8" t="s">
        <v>15</v>
      </c>
      <c r="G29" s="314" t="s">
        <v>15</v>
      </c>
      <c r="H29" s="192"/>
      <c r="I29" s="193"/>
      <c r="J29" s="194"/>
      <c r="K29" s="195"/>
      <c r="L29" s="216"/>
      <c r="M29" s="217"/>
      <c r="N29" s="198"/>
      <c r="O29" s="217"/>
      <c r="P29" s="199"/>
      <c r="Q29" s="200"/>
      <c r="R29" s="217"/>
      <c r="S29" s="217"/>
    </row>
    <row r="30" spans="1:19" ht="27">
      <c r="A30" s="108"/>
      <c r="B30" s="230" t="str">
        <f>Assessment_DataCollection!B157</f>
        <v>10 hours of additional flexible, verifiable instruction, consisting of any of the following, as defined in these standards:</v>
      </c>
      <c r="C30" s="231">
        <f>Assessment_DataCollection!C157</f>
        <v>0</v>
      </c>
      <c r="D30" s="232">
        <f>Assessment_DataCollection!D157</f>
        <v>0</v>
      </c>
      <c r="E30" s="270"/>
      <c r="F30" s="8" t="s">
        <v>15</v>
      </c>
      <c r="G30" s="314" t="s">
        <v>15</v>
      </c>
      <c r="H30" s="192"/>
      <c r="I30" s="193"/>
      <c r="J30" s="194"/>
      <c r="K30" s="195"/>
      <c r="L30" s="216"/>
      <c r="M30" s="217"/>
      <c r="N30" s="198"/>
      <c r="O30" s="217"/>
      <c r="P30" s="199"/>
      <c r="Q30" s="200"/>
      <c r="R30" s="217"/>
      <c r="S30" s="217"/>
    </row>
    <row r="31" spans="1:19">
      <c r="A31" s="108"/>
      <c r="B31" s="230" t="str">
        <f>Assessment_DataCollection!B158</f>
        <v>Observation</v>
      </c>
      <c r="C31" s="231" t="str">
        <f>Assessment_DataCollection!C158</f>
        <v>Yes</v>
      </c>
      <c r="D31" s="232" t="str">
        <f>Assessment_DataCollection!D158</f>
        <v>Yes</v>
      </c>
      <c r="E31" s="270"/>
      <c r="F31" s="8" t="s">
        <v>15</v>
      </c>
      <c r="G31" s="314" t="s">
        <v>15</v>
      </c>
      <c r="H31" s="192"/>
      <c r="I31" s="193"/>
      <c r="J31" s="194"/>
      <c r="K31" s="195"/>
      <c r="L31" s="216"/>
      <c r="M31" s="217"/>
      <c r="N31" s="198"/>
      <c r="O31" s="217"/>
      <c r="P31" s="199"/>
      <c r="Q31" s="200"/>
      <c r="R31" s="217"/>
      <c r="S31" s="217"/>
    </row>
    <row r="32" spans="1:19">
      <c r="A32" s="108"/>
      <c r="B32" s="230" t="str">
        <f>Assessment_DataCollection!B159</f>
        <v>Additional Behind-the-wheel</v>
      </c>
      <c r="C32" s="231" t="str">
        <f>Assessment_DataCollection!C159</f>
        <v>No</v>
      </c>
      <c r="D32" s="232" t="str">
        <f>Assessment_DataCollection!D159</f>
        <v>No</v>
      </c>
      <c r="E32" s="270"/>
      <c r="F32" s="8" t="s">
        <v>15</v>
      </c>
      <c r="G32" s="314" t="s">
        <v>15</v>
      </c>
      <c r="H32" s="192"/>
      <c r="I32" s="193"/>
      <c r="J32" s="194"/>
      <c r="K32" s="195"/>
      <c r="L32" s="216"/>
      <c r="M32" s="217"/>
      <c r="N32" s="198"/>
      <c r="O32" s="217"/>
      <c r="P32" s="199"/>
      <c r="Q32" s="200"/>
      <c r="R32" s="217"/>
      <c r="S32" s="217"/>
    </row>
    <row r="33" spans="1:19">
      <c r="A33" s="108"/>
      <c r="B33" s="230" t="str">
        <f>Assessment_DataCollection!B160</f>
        <v>Range</v>
      </c>
      <c r="C33" s="231" t="str">
        <f>Assessment_DataCollection!C160</f>
        <v>No</v>
      </c>
      <c r="D33" s="234" t="str">
        <f>Assessment_DataCollection!D160</f>
        <v>No</v>
      </c>
      <c r="E33" s="270"/>
      <c r="F33" s="8" t="s">
        <v>15</v>
      </c>
      <c r="G33" s="314" t="s">
        <v>15</v>
      </c>
      <c r="H33" s="192"/>
      <c r="I33" s="193"/>
      <c r="J33" s="194"/>
      <c r="K33" s="195"/>
      <c r="L33" s="216"/>
      <c r="M33" s="217"/>
      <c r="N33" s="198"/>
      <c r="O33" s="217"/>
      <c r="P33" s="199"/>
      <c r="Q33" s="200"/>
      <c r="R33" s="217"/>
      <c r="S33" s="217"/>
    </row>
    <row r="34" spans="1:19">
      <c r="A34" s="108"/>
      <c r="B34" s="230" t="str">
        <f>Assessment_DataCollection!B161</f>
        <v>Simulation</v>
      </c>
      <c r="C34" s="231" t="str">
        <f>Assessment_DataCollection!C161</f>
        <v>No</v>
      </c>
      <c r="D34" s="234" t="str">
        <f>Assessment_DataCollection!D161</f>
        <v>No</v>
      </c>
      <c r="E34" s="270"/>
      <c r="F34" s="8" t="s">
        <v>15</v>
      </c>
      <c r="G34" s="314" t="s">
        <v>15</v>
      </c>
      <c r="H34" s="192"/>
      <c r="I34" s="193"/>
      <c r="J34" s="194"/>
      <c r="K34" s="195"/>
      <c r="L34" s="216"/>
      <c r="M34" s="217"/>
      <c r="N34" s="198"/>
      <c r="O34" s="217"/>
      <c r="P34" s="199"/>
      <c r="Q34" s="200"/>
      <c r="R34" s="217"/>
      <c r="S34" s="217"/>
    </row>
    <row r="35" spans="1:19">
      <c r="A35" s="108"/>
      <c r="B35" s="230" t="str">
        <f>Assessment_DataCollection!B162</f>
        <v>Additional Classroom (face-to-face or online)</v>
      </c>
      <c r="C35" s="231" t="str">
        <f>Assessment_DataCollection!C162</f>
        <v>No</v>
      </c>
      <c r="D35" s="234" t="str">
        <f>Assessment_DataCollection!D162</f>
        <v>No</v>
      </c>
      <c r="E35" s="270"/>
      <c r="F35" s="8" t="s">
        <v>15</v>
      </c>
      <c r="G35" s="314" t="s">
        <v>15</v>
      </c>
      <c r="H35" s="192"/>
      <c r="I35" s="193"/>
      <c r="J35" s="194"/>
      <c r="K35" s="195"/>
      <c r="L35" s="216"/>
      <c r="M35" s="217"/>
      <c r="N35" s="198"/>
      <c r="O35" s="217"/>
      <c r="P35" s="199"/>
      <c r="Q35" s="200"/>
      <c r="R35" s="217"/>
      <c r="S35" s="217"/>
    </row>
    <row r="36" spans="1:19">
      <c r="A36" s="108"/>
      <c r="B36" s="230" t="str">
        <f>Assessment_DataCollection!B163</f>
        <v>Computer-based independent student learning</v>
      </c>
      <c r="C36" s="231" t="str">
        <f>Assessment_DataCollection!C163</f>
        <v>No</v>
      </c>
      <c r="D36" s="234" t="str">
        <f>Assessment_DataCollection!D163</f>
        <v>No</v>
      </c>
      <c r="E36" s="270"/>
      <c r="F36" s="8" t="s">
        <v>15</v>
      </c>
      <c r="G36" s="314" t="s">
        <v>15</v>
      </c>
      <c r="H36" s="192"/>
      <c r="I36" s="193"/>
      <c r="J36" s="194"/>
      <c r="K36" s="195"/>
      <c r="L36" s="216"/>
      <c r="M36" s="217"/>
      <c r="N36" s="198"/>
      <c r="O36" s="217"/>
      <c r="P36" s="199"/>
      <c r="Q36" s="200"/>
      <c r="R36" s="217"/>
      <c r="S36" s="217"/>
    </row>
    <row r="37" spans="1:19" ht="54" customHeight="1">
      <c r="A37" s="108" t="str">
        <f>Assessment_DataCollection!A164:G164</f>
        <v>2.1.3.b</v>
      </c>
      <c r="B37" s="230" t="str">
        <f>Assessment_DataCollection!B164</f>
        <v>2.1.3 b. States shall require instructional hours to be delivered across multiple learning stages (e.g. Segment I and Segment II as defined in NHTSA’s GDL Model)</v>
      </c>
      <c r="C37" s="231" t="str">
        <f>Assessment_DataCollection!C164</f>
        <v>Yes</v>
      </c>
      <c r="D37" s="232" t="str">
        <f>Assessment_DataCollection!D164</f>
        <v>Yes</v>
      </c>
      <c r="E37" s="270"/>
      <c r="F37" s="8" t="str">
        <f>Assessment_DataCollection!F164</f>
        <v>2.1.3.b</v>
      </c>
      <c r="G37" s="314" t="str">
        <f>Assessment_DataCollection!G164</f>
        <v>Are your instructional hours delivered across multiple learning stages? How many hours for each stage?</v>
      </c>
      <c r="H37" s="192"/>
      <c r="I37" s="193"/>
      <c r="J37" s="194"/>
      <c r="K37" s="195"/>
      <c r="L37" s="216">
        <v>44279</v>
      </c>
      <c r="M37" s="217" t="s">
        <v>631</v>
      </c>
      <c r="N37" s="198"/>
      <c r="O37" s="217"/>
      <c r="P37" s="199"/>
      <c r="Q37" s="200"/>
      <c r="R37" s="217"/>
      <c r="S37" s="217"/>
    </row>
    <row r="38" spans="1:19" ht="84.75" customHeight="1">
      <c r="A38" s="108" t="str">
        <f>Assessment_DataCollection!A165:G165</f>
        <v>2.1.4</v>
      </c>
      <c r="B38" s="225"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38" s="3" t="str">
        <f>Assessment_DataCollection!C165</f>
        <v>Yes</v>
      </c>
      <c r="D38" s="3" t="str">
        <f>Assessment_DataCollection!D165</f>
        <v>Yes</v>
      </c>
      <c r="E38" s="270"/>
      <c r="F38" s="138" t="str">
        <f>Assessment_DataCollection!F165</f>
        <v>2.1.4</v>
      </c>
      <c r="G38" s="313" t="str">
        <f>Assessment_DataCollection!G165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H38" s="189"/>
      <c r="I38" s="189"/>
      <c r="J38" s="189"/>
      <c r="K38" s="189"/>
      <c r="L38" s="327"/>
      <c r="M38" s="327"/>
      <c r="N38" s="189"/>
      <c r="O38" s="189"/>
      <c r="P38" s="189"/>
      <c r="Q38" s="189"/>
      <c r="R38" s="189"/>
      <c r="S38" s="189"/>
    </row>
    <row r="39" spans="1:19" ht="44.25" customHeight="1">
      <c r="A39" s="108" t="s">
        <v>15</v>
      </c>
      <c r="B39" s="230" t="s">
        <v>15</v>
      </c>
      <c r="C39" s="231" t="s">
        <v>15</v>
      </c>
      <c r="D39" s="232" t="s">
        <v>15</v>
      </c>
      <c r="E39" s="270"/>
      <c r="F39" s="8" t="s">
        <v>15</v>
      </c>
      <c r="G39" s="314" t="str">
        <f>Assessment_DataCollection!G166</f>
        <v xml:space="preserve">How do you integrate the classroom with the behind-the-wheel portion and vice versa? </v>
      </c>
      <c r="H39" s="192"/>
      <c r="I39" s="193"/>
      <c r="J39" s="194"/>
      <c r="K39" s="195"/>
      <c r="L39" s="216">
        <v>44279</v>
      </c>
      <c r="M39" s="217" t="s">
        <v>631</v>
      </c>
      <c r="N39" s="198" t="s">
        <v>632</v>
      </c>
      <c r="O39" s="217"/>
      <c r="P39" s="199"/>
      <c r="Q39" s="200"/>
      <c r="R39" s="217"/>
      <c r="S39" s="217"/>
    </row>
    <row r="40" spans="1:19" ht="51" customHeight="1">
      <c r="A40" s="108" t="str">
        <f>Assessment_DataCollection!A167:G167</f>
        <v>2.1.4.a</v>
      </c>
      <c r="B40" s="230" t="str">
        <f>Assessment_DataCollection!B167</f>
        <v>2.1.4 a. States should establish requirements for driver education which, requires full attendance and successful completion of classroom and behind-the-wheel</v>
      </c>
      <c r="C40" s="231" t="str">
        <f>Assessment_DataCollection!C167</f>
        <v>Yes</v>
      </c>
      <c r="D40" s="232" t="str">
        <f>Assessment_DataCollection!D167</f>
        <v>Yes</v>
      </c>
      <c r="E40" s="270"/>
      <c r="F40" s="8" t="str">
        <f>Assessment_DataCollection!F167</f>
        <v>2.1.4.a</v>
      </c>
      <c r="G40" s="314" t="str">
        <f>Assessment_DataCollection!G167</f>
        <v xml:space="preserve">What is your attendance policy for successful completion of classroom and behind-the-wheel? </v>
      </c>
      <c r="H40" s="192">
        <v>44277</v>
      </c>
      <c r="I40" s="193" t="s">
        <v>120</v>
      </c>
      <c r="J40" s="195" t="s">
        <v>633</v>
      </c>
      <c r="K40" s="195" t="s">
        <v>634</v>
      </c>
      <c r="L40" s="216">
        <v>44279</v>
      </c>
      <c r="M40" s="217" t="s">
        <v>238</v>
      </c>
      <c r="N40" s="198"/>
      <c r="O40" s="217"/>
      <c r="P40" s="199"/>
      <c r="Q40" s="200"/>
      <c r="R40" s="217"/>
      <c r="S40" s="217"/>
    </row>
    <row r="41" spans="1:19" ht="40.5">
      <c r="A41" s="108" t="str">
        <f>Assessment_DataCollection!A168:G168</f>
        <v>2.1.4.b</v>
      </c>
      <c r="B41" s="230" t="str">
        <f>Assessment_DataCollection!B168</f>
        <v>2.1.4 b. States should establish requirements for driver education which, ensures classroom instruction is spread out over a period of time (distributive learning) and is not completed in fewer than 30 days</v>
      </c>
      <c r="C41" s="231" t="str">
        <f>Assessment_DataCollection!C168</f>
        <v>Yes</v>
      </c>
      <c r="D41" s="232" t="str">
        <f>Assessment_DataCollection!D168</f>
        <v>Yes</v>
      </c>
      <c r="E41" s="270"/>
      <c r="F41" s="8" t="str">
        <f>Assessment_DataCollection!F168</f>
        <v>2.1.4.b</v>
      </c>
      <c r="G41" s="314" t="str">
        <f>Assessment_DataCollection!G168</f>
        <v>Describe how the typical classroom course is scheduled?</v>
      </c>
      <c r="H41" s="192"/>
      <c r="I41" s="193"/>
      <c r="J41" s="194"/>
      <c r="K41" s="195"/>
      <c r="L41" s="216">
        <v>44279</v>
      </c>
      <c r="M41" s="217" t="s">
        <v>631</v>
      </c>
      <c r="N41" s="198" t="s">
        <v>635</v>
      </c>
      <c r="O41" s="217"/>
      <c r="P41" s="199"/>
      <c r="Q41" s="200"/>
      <c r="R41" s="217"/>
      <c r="S41" s="217"/>
    </row>
    <row r="42" spans="1:19" ht="54">
      <c r="A42" s="108"/>
      <c r="B42" s="230"/>
      <c r="C42" s="231" t="s">
        <v>15</v>
      </c>
      <c r="D42" s="232" t="s">
        <v>15</v>
      </c>
      <c r="E42" s="270"/>
      <c r="F42" s="8" t="s">
        <v>15</v>
      </c>
      <c r="G42" s="314" t="str">
        <f>Assessment_DataCollection!G169</f>
        <v xml:space="preserve">How many days is the classroom instruction completed in? </v>
      </c>
      <c r="H42" s="192">
        <v>44277</v>
      </c>
      <c r="I42" s="193" t="s">
        <v>120</v>
      </c>
      <c r="J42" s="195" t="s">
        <v>636</v>
      </c>
      <c r="K42" s="195" t="s">
        <v>637</v>
      </c>
      <c r="L42" s="216">
        <v>44279</v>
      </c>
      <c r="M42" s="217" t="s">
        <v>238</v>
      </c>
      <c r="N42" s="198"/>
      <c r="O42" s="217"/>
      <c r="P42" s="199"/>
      <c r="Q42" s="200"/>
      <c r="R42" s="217"/>
      <c r="S42" s="217"/>
    </row>
    <row r="43" spans="1:19" ht="40.5">
      <c r="A43" s="108" t="str">
        <f>Assessment_DataCollection!A170:G170</f>
        <v>2.1.4.c</v>
      </c>
      <c r="B43" s="230" t="str">
        <f>Assessment_DataCollection!B170</f>
        <v>2.1.4 c. States should establish requirements for driver education which, consists of classroom instruction periods that should not exceed 120 minutes per day</v>
      </c>
      <c r="C43" s="231" t="str">
        <f>Assessment_DataCollection!C170</f>
        <v>Yes</v>
      </c>
      <c r="D43" s="232" t="str">
        <f>Assessment_DataCollection!D170</f>
        <v>Yes</v>
      </c>
      <c r="E43" s="270"/>
      <c r="F43" s="8" t="str">
        <f>Assessment_DataCollection!F170</f>
        <v>2.1.4.c</v>
      </c>
      <c r="G43" s="314" t="str">
        <f>Assessment_DataCollection!G170</f>
        <v xml:space="preserve">How long is a classroom instructional period per day? </v>
      </c>
      <c r="H43" s="192">
        <v>44277</v>
      </c>
      <c r="I43" s="193" t="s">
        <v>120</v>
      </c>
      <c r="J43" s="195" t="s">
        <v>638</v>
      </c>
      <c r="K43" s="195" t="s">
        <v>639</v>
      </c>
      <c r="L43" s="216">
        <v>44279</v>
      </c>
      <c r="M43" s="217" t="s">
        <v>238</v>
      </c>
      <c r="N43" s="198"/>
      <c r="O43" s="217"/>
      <c r="P43" s="199"/>
      <c r="Q43" s="200"/>
      <c r="R43" s="217"/>
      <c r="S43" s="217"/>
    </row>
    <row r="44" spans="1:19" ht="27">
      <c r="A44" s="108" t="str">
        <f>Assessment_DataCollection!A171:G171</f>
        <v>2.1.4.d</v>
      </c>
      <c r="B44" s="230" t="str">
        <f>Assessment_DataCollection!B171</f>
        <v>2.1.4 d. States should establish requirements for driver education which, consists of behind-the-wheel instruction that:</v>
      </c>
      <c r="C44" s="231" t="s">
        <v>640</v>
      </c>
      <c r="D44" s="232" t="s">
        <v>15</v>
      </c>
      <c r="E44" s="270"/>
      <c r="F44" s="8" t="str">
        <f>Assessment_DataCollection!F171</f>
        <v>2.1.4.d</v>
      </c>
      <c r="G44" s="314" t="s">
        <v>15</v>
      </c>
      <c r="H44" s="192"/>
      <c r="I44" s="193"/>
      <c r="J44" s="194"/>
      <c r="K44" s="195"/>
      <c r="L44" s="216"/>
      <c r="M44" s="217"/>
      <c r="N44" s="198"/>
      <c r="O44" s="217"/>
      <c r="P44" s="199"/>
      <c r="Q44" s="200"/>
      <c r="R44" s="217"/>
      <c r="S44" s="217"/>
    </row>
    <row r="45" spans="1:19" ht="27">
      <c r="A45" s="108"/>
      <c r="B45" s="230" t="str">
        <f>Assessment_DataCollection!B172</f>
        <v>• Has no more than 3 students in the vehicle</v>
      </c>
      <c r="C45" s="233" t="str">
        <f>Assessment_DataCollection!C172</f>
        <v>No</v>
      </c>
      <c r="D45" s="234" t="str">
        <f>Assessment_DataCollection!D172</f>
        <v>No</v>
      </c>
      <c r="E45" s="270"/>
      <c r="F45" s="8" t="s">
        <v>15</v>
      </c>
      <c r="G45" s="314" t="str">
        <f>Assessment_DataCollection!G172</f>
        <v xml:space="preserve">How many students are allowed in the vehicle at once? </v>
      </c>
      <c r="H45" s="192"/>
      <c r="I45" s="193"/>
      <c r="J45" s="194"/>
      <c r="K45" s="195"/>
      <c r="L45" s="216">
        <v>44279</v>
      </c>
      <c r="M45" s="217" t="s">
        <v>631</v>
      </c>
      <c r="N45" s="198" t="s">
        <v>641</v>
      </c>
      <c r="O45" s="217"/>
      <c r="P45" s="199"/>
      <c r="Q45" s="200"/>
      <c r="R45" s="217"/>
      <c r="S45" s="217"/>
    </row>
    <row r="46" spans="1:19" ht="81">
      <c r="A46" s="108"/>
      <c r="B46" s="230" t="str">
        <f>Assessment_DataCollection!B173</f>
        <v>• Ensures that each student drives no more than 90 minutes per day</v>
      </c>
      <c r="C46" s="231" t="str">
        <f>Assessment_DataCollection!C173</f>
        <v>Yes</v>
      </c>
      <c r="D46" s="232" t="str">
        <f>Assessment_DataCollection!D173</f>
        <v>Yes</v>
      </c>
      <c r="E46" s="270"/>
      <c r="F46" s="8" t="s">
        <v>15</v>
      </c>
      <c r="G46" s="314" t="str">
        <f>Assessment_DataCollection!G173</f>
        <v>How long does each driver drive?</v>
      </c>
      <c r="H46" s="192">
        <v>44277</v>
      </c>
      <c r="I46" s="193" t="s">
        <v>120</v>
      </c>
      <c r="J46" s="195" t="s">
        <v>642</v>
      </c>
      <c r="K46" s="195" t="s">
        <v>643</v>
      </c>
      <c r="L46" s="216">
        <v>44279</v>
      </c>
      <c r="M46" s="217" t="s">
        <v>238</v>
      </c>
      <c r="N46" s="198"/>
      <c r="O46" s="217"/>
      <c r="P46" s="199"/>
      <c r="Q46" s="200"/>
      <c r="R46" s="217"/>
      <c r="S46" s="217"/>
    </row>
    <row r="47" spans="1:19" ht="40.5">
      <c r="A47" s="108"/>
      <c r="B47" s="230" t="str">
        <f>Assessment_DataCollection!B174</f>
        <v>• Is integrated with laboratory driving simulation and/or driving range instruction, if applicable</v>
      </c>
      <c r="C47" s="233" t="str">
        <f>Assessment_DataCollection!C174</f>
        <v>No</v>
      </c>
      <c r="D47" s="234" t="str">
        <f>Assessment_DataCollection!D174</f>
        <v>No</v>
      </c>
      <c r="E47" s="270"/>
      <c r="F47" s="8" t="s">
        <v>15</v>
      </c>
      <c r="G47" s="314" t="str">
        <f>Assessment_DataCollection!G174</f>
        <v>Is behind-the-wheel instruction integrated with laboratory driving simulation and/or driving range instruction?</v>
      </c>
      <c r="H47" s="192"/>
      <c r="I47" s="193"/>
      <c r="J47" s="194"/>
      <c r="K47" s="195"/>
      <c r="L47" s="216">
        <v>44279</v>
      </c>
      <c r="M47" s="217" t="s">
        <v>631</v>
      </c>
      <c r="N47" s="198" t="s">
        <v>644</v>
      </c>
      <c r="O47" s="217"/>
      <c r="P47" s="199"/>
      <c r="Q47" s="200"/>
      <c r="R47" s="217"/>
      <c r="S47" s="217"/>
    </row>
    <row r="48" spans="1:19">
      <c r="A48" s="108"/>
      <c r="B48" s="230" t="str">
        <f>Assessment_DataCollection!B175</f>
        <v>• May be in addition to classroom instruction provided per day</v>
      </c>
      <c r="C48" s="231" t="str">
        <f>Assessment_DataCollection!C175</f>
        <v>Yes</v>
      </c>
      <c r="D48" s="232" t="str">
        <f>Assessment_DataCollection!D175</f>
        <v>Yes</v>
      </c>
      <c r="E48" s="270"/>
      <c r="F48" s="8" t="s">
        <v>15</v>
      </c>
      <c r="G48" s="314" t="s">
        <v>15</v>
      </c>
      <c r="H48" s="192"/>
      <c r="I48" s="193"/>
      <c r="J48" s="194"/>
      <c r="K48" s="195"/>
      <c r="L48" s="216"/>
      <c r="M48" s="217"/>
      <c r="N48" s="198"/>
      <c r="O48" s="217"/>
      <c r="P48" s="199"/>
      <c r="Q48" s="200"/>
      <c r="R48" s="217"/>
      <c r="S48" s="217"/>
    </row>
    <row r="49" spans="1:19" ht="37.5" customHeight="1">
      <c r="A49" s="108" t="str">
        <f>Assessment_DataCollection!A176:G176</f>
        <v>2.1.5</v>
      </c>
      <c r="B49" s="225" t="str">
        <f>Assessment_DataCollection!B176</f>
        <v>2.1.5 States shall require each student to receive or obtain an approved driver education textbook or educational materials of equal scope (hardcopy or electronic)</v>
      </c>
      <c r="C49" s="3" t="str">
        <f>Assessment_DataCollection!C176</f>
        <v>Yes</v>
      </c>
      <c r="D49" s="3" t="str">
        <f>Assessment_DataCollection!D176</f>
        <v>Yes</v>
      </c>
      <c r="E49" s="270"/>
      <c r="F49" s="139" t="str">
        <f>Assessment_DataCollection!F176</f>
        <v>2.1.5</v>
      </c>
      <c r="G49" s="313" t="str">
        <f>Assessment_DataCollection!G176</f>
        <v>2.1.5 States shall require each student to receive or obtain an approved driver education textbook or educational materials of equal scope (hardcopy or electronic)</v>
      </c>
      <c r="H49" s="189"/>
      <c r="I49" s="189"/>
      <c r="J49" s="189"/>
      <c r="K49" s="189"/>
      <c r="L49" s="327"/>
      <c r="M49" s="327"/>
      <c r="N49" s="189"/>
      <c r="O49" s="189"/>
      <c r="P49" s="189"/>
      <c r="Q49" s="189"/>
      <c r="R49" s="189"/>
      <c r="S49" s="189"/>
    </row>
    <row r="50" spans="1:19" ht="27">
      <c r="A50" s="108"/>
      <c r="B50" s="230"/>
      <c r="C50" s="231" t="s">
        <v>15</v>
      </c>
      <c r="D50" s="232" t="s">
        <v>15</v>
      </c>
      <c r="E50" s="270"/>
      <c r="F50" s="139"/>
      <c r="G50" s="314" t="str">
        <f>Assessment_DataCollection!G177</f>
        <v xml:space="preserve">Do you require a driver education textbook? </v>
      </c>
      <c r="H50" s="192">
        <v>44277</v>
      </c>
      <c r="I50" s="193" t="s">
        <v>120</v>
      </c>
      <c r="J50" s="195" t="s">
        <v>645</v>
      </c>
      <c r="K50" s="195" t="s">
        <v>646</v>
      </c>
      <c r="L50" s="216">
        <v>44279</v>
      </c>
      <c r="M50" s="217" t="s">
        <v>238</v>
      </c>
      <c r="N50" s="198"/>
      <c r="O50" s="217"/>
      <c r="P50" s="199"/>
      <c r="Q50" s="200"/>
      <c r="R50" s="217"/>
      <c r="S50" s="217"/>
    </row>
    <row r="51" spans="1:19" ht="67.5">
      <c r="A51" s="108"/>
      <c r="B51" s="230"/>
      <c r="C51" s="231" t="s">
        <v>15</v>
      </c>
      <c r="D51" s="232" t="s">
        <v>15</v>
      </c>
      <c r="E51" s="270"/>
      <c r="F51" s="139"/>
      <c r="G51" s="314" t="str">
        <f>Assessment_DataCollection!G178</f>
        <v xml:space="preserve">If yes, which textbook(s) are approved? </v>
      </c>
      <c r="H51" s="192">
        <v>44277</v>
      </c>
      <c r="I51" s="193" t="s">
        <v>120</v>
      </c>
      <c r="J51" s="195" t="s">
        <v>647</v>
      </c>
      <c r="K51" s="195" t="s">
        <v>646</v>
      </c>
      <c r="L51" s="216">
        <v>44279</v>
      </c>
      <c r="M51" s="217" t="s">
        <v>648</v>
      </c>
      <c r="N51" s="198" t="s">
        <v>649</v>
      </c>
      <c r="O51" s="217"/>
      <c r="P51" s="199"/>
      <c r="Q51" s="200"/>
      <c r="R51" s="217"/>
      <c r="S51" s="217"/>
    </row>
    <row r="52" spans="1:19" ht="53.25" customHeight="1">
      <c r="A52" s="108" t="str">
        <f>Assessment_DataCollection!A179:G179</f>
        <v>2.1.6</v>
      </c>
      <c r="B52" s="225" t="str">
        <f>Assessment_DataCollection!B179</f>
        <v>2.1.6 States shall require successful completion of an approved end-of-course knowledge and skill assessment examination based on the stated goals and objectives to graduate from the driver education program</v>
      </c>
      <c r="C52" s="3" t="str">
        <f>Assessment_DataCollection!C179</f>
        <v>Yes</v>
      </c>
      <c r="D52" s="3" t="str">
        <f>Assessment_DataCollection!D179</f>
        <v>Yes</v>
      </c>
      <c r="E52" s="270"/>
      <c r="F52" s="139" t="s">
        <v>650</v>
      </c>
      <c r="G52" s="313" t="str">
        <f>Assessment_DataCollection!G179</f>
        <v>2.1.6 States shall require successful completion of an approved end-of-course knowledge and skill assessment examination based on the stated goals and objectives to graduate from the driver education program.</v>
      </c>
      <c r="H52" s="189"/>
      <c r="I52" s="189"/>
      <c r="J52" s="189"/>
      <c r="K52" s="189"/>
      <c r="L52" s="327"/>
      <c r="M52" s="327"/>
      <c r="N52" s="189"/>
      <c r="O52" s="189"/>
      <c r="P52" s="189"/>
      <c r="Q52" s="189"/>
      <c r="R52" s="189"/>
      <c r="S52" s="189"/>
    </row>
    <row r="53" spans="1:19" ht="25.5" customHeight="1">
      <c r="A53" s="108"/>
      <c r="B53" s="60" t="s">
        <v>15</v>
      </c>
      <c r="C53" s="72" t="s">
        <v>15</v>
      </c>
      <c r="D53" s="72" t="s">
        <v>15</v>
      </c>
      <c r="E53" s="270" t="s">
        <v>15</v>
      </c>
      <c r="F53" s="8" t="s">
        <v>15</v>
      </c>
      <c r="G53" s="314" t="str">
        <f>Assessment_DataCollection!G180</f>
        <v>Do you require successful completion of an end-of-course knowledge and skill assessment exam?</v>
      </c>
      <c r="H53" s="192">
        <v>44277</v>
      </c>
      <c r="I53" s="193" t="s">
        <v>120</v>
      </c>
      <c r="J53" s="195" t="s">
        <v>651</v>
      </c>
      <c r="K53" s="195" t="s">
        <v>652</v>
      </c>
      <c r="L53" s="216">
        <v>44279</v>
      </c>
      <c r="M53" s="217" t="s">
        <v>653</v>
      </c>
      <c r="N53" s="198" t="s">
        <v>654</v>
      </c>
      <c r="O53" s="217"/>
      <c r="P53" s="199"/>
      <c r="Q53" s="200"/>
      <c r="R53" s="217"/>
      <c r="S53" s="217"/>
    </row>
    <row r="54" spans="1:19" ht="27" customHeight="1">
      <c r="A54" s="108"/>
      <c r="B54" s="60"/>
      <c r="C54" s="69" t="s">
        <v>15</v>
      </c>
      <c r="D54" s="72" t="s">
        <v>15</v>
      </c>
      <c r="E54" s="270"/>
      <c r="F54" s="8" t="s">
        <v>15</v>
      </c>
      <c r="G54" s="314" t="str">
        <f>Assessment_DataCollection!G181</f>
        <v xml:space="preserve">Who developed the end-of-course knowledge and skill assessment exam? </v>
      </c>
      <c r="H54" s="192">
        <v>44277</v>
      </c>
      <c r="I54" s="193" t="s">
        <v>120</v>
      </c>
      <c r="J54" s="195" t="s">
        <v>655</v>
      </c>
      <c r="K54" s="195" t="s">
        <v>652</v>
      </c>
      <c r="L54" s="216"/>
      <c r="M54" s="217"/>
      <c r="N54" s="198"/>
      <c r="O54" s="217"/>
      <c r="P54" s="199"/>
      <c r="Q54" s="200"/>
      <c r="R54" s="217"/>
      <c r="S54" s="217"/>
    </row>
    <row r="55" spans="1:19" ht="27">
      <c r="A55" s="108"/>
      <c r="B55" s="60"/>
      <c r="C55" s="69" t="s">
        <v>15</v>
      </c>
      <c r="D55" s="72" t="s">
        <v>15</v>
      </c>
      <c r="E55" s="270"/>
      <c r="F55" s="8" t="s">
        <v>15</v>
      </c>
      <c r="G55" s="314" t="str">
        <f>Assessment_DataCollection!G182</f>
        <v xml:space="preserve">How often is the exam reviewed and updated? </v>
      </c>
      <c r="H55" s="192">
        <v>44277</v>
      </c>
      <c r="I55" s="193" t="s">
        <v>120</v>
      </c>
      <c r="J55" s="195" t="s">
        <v>260</v>
      </c>
      <c r="K55" s="195"/>
      <c r="L55" s="216">
        <v>44279</v>
      </c>
      <c r="M55" s="217" t="s">
        <v>656</v>
      </c>
      <c r="N55" s="198" t="s">
        <v>657</v>
      </c>
      <c r="O55" s="217"/>
      <c r="P55" s="199"/>
      <c r="Q55" s="200"/>
      <c r="R55" s="217"/>
      <c r="S55" s="217"/>
    </row>
    <row r="56" spans="1:19">
      <c r="A56" s="108"/>
      <c r="B56" s="60"/>
      <c r="C56" s="69" t="s">
        <v>15</v>
      </c>
      <c r="D56" s="72" t="s">
        <v>15</v>
      </c>
      <c r="E56" s="270"/>
      <c r="F56" s="8" t="s">
        <v>15</v>
      </c>
      <c r="G56" s="314" t="str">
        <f>Assessment_DataCollection!G183</f>
        <v>Is the exam only paper or is it electronic?</v>
      </c>
      <c r="H56" s="192">
        <v>44277</v>
      </c>
      <c r="I56" s="193" t="s">
        <v>120</v>
      </c>
      <c r="J56" s="195" t="s">
        <v>260</v>
      </c>
      <c r="K56" s="195"/>
      <c r="L56" s="216"/>
      <c r="M56" s="217"/>
      <c r="N56" s="198"/>
      <c r="O56" s="217"/>
      <c r="P56" s="199"/>
      <c r="Q56" s="200"/>
      <c r="R56" s="217"/>
      <c r="S56" s="217"/>
    </row>
    <row r="57" spans="1:19" ht="27">
      <c r="A57" s="108"/>
      <c r="B57" s="60"/>
      <c r="C57" s="69" t="s">
        <v>15</v>
      </c>
      <c r="D57" s="72" t="s">
        <v>15</v>
      </c>
      <c r="E57" s="270"/>
      <c r="F57" s="8" t="s">
        <v>15</v>
      </c>
      <c r="G57" s="314" t="str">
        <f>Assessment_DataCollection!G184</f>
        <v>How are the exam scores recorded?</v>
      </c>
      <c r="H57" s="192">
        <v>44277</v>
      </c>
      <c r="I57" s="193" t="s">
        <v>120</v>
      </c>
      <c r="J57" s="195" t="s">
        <v>658</v>
      </c>
      <c r="K57" s="195" t="s">
        <v>659</v>
      </c>
      <c r="L57" s="216">
        <v>44279</v>
      </c>
      <c r="M57" s="217" t="s">
        <v>238</v>
      </c>
      <c r="N57" s="198"/>
      <c r="O57" s="217"/>
      <c r="P57" s="199"/>
      <c r="Q57" s="200"/>
      <c r="R57" s="217"/>
      <c r="S57" s="217"/>
    </row>
    <row r="58" spans="1:19" ht="27">
      <c r="A58" s="108"/>
      <c r="B58" s="60"/>
      <c r="C58" s="69" t="s">
        <v>15</v>
      </c>
      <c r="D58" s="72" t="s">
        <v>15</v>
      </c>
      <c r="E58" s="270"/>
      <c r="F58" s="8" t="s">
        <v>15</v>
      </c>
      <c r="G58" s="314" t="str">
        <f>Assessment_DataCollection!G185</f>
        <v>How many times may a student take the test?</v>
      </c>
      <c r="H58" s="192">
        <v>44277</v>
      </c>
      <c r="I58" s="193" t="s">
        <v>120</v>
      </c>
      <c r="J58" s="195" t="s">
        <v>660</v>
      </c>
      <c r="K58" s="195" t="s">
        <v>652</v>
      </c>
      <c r="L58" s="216">
        <v>44279</v>
      </c>
      <c r="M58" s="217" t="s">
        <v>238</v>
      </c>
      <c r="N58" s="198"/>
      <c r="O58" s="217"/>
      <c r="P58" s="199"/>
      <c r="Q58" s="200"/>
      <c r="R58" s="217"/>
      <c r="S58" s="217"/>
    </row>
    <row r="59" spans="1:19" ht="67.5">
      <c r="A59" s="108"/>
      <c r="B59" s="60"/>
      <c r="C59" s="69" t="s">
        <v>15</v>
      </c>
      <c r="D59" s="72" t="s">
        <v>15</v>
      </c>
      <c r="E59" s="270"/>
      <c r="F59" s="8" t="s">
        <v>15</v>
      </c>
      <c r="G59" s="314" t="str">
        <f>Assessment_DataCollection!G186</f>
        <v>Is the test always the same test questions?</v>
      </c>
      <c r="H59" s="192">
        <v>44277</v>
      </c>
      <c r="I59" s="193" t="s">
        <v>120</v>
      </c>
      <c r="J59" s="195" t="s">
        <v>260</v>
      </c>
      <c r="K59" s="195"/>
      <c r="L59" s="216">
        <v>44279</v>
      </c>
      <c r="M59" s="217" t="s">
        <v>661</v>
      </c>
      <c r="N59" s="198" t="s">
        <v>662</v>
      </c>
      <c r="O59" s="217"/>
      <c r="P59" s="199"/>
      <c r="Q59" s="200"/>
      <c r="R59" s="217"/>
      <c r="S59" s="217"/>
    </row>
    <row r="60" spans="1:19" ht="27">
      <c r="A60" s="108"/>
      <c r="B60" s="60"/>
      <c r="C60" s="69" t="s">
        <v>15</v>
      </c>
      <c r="D60" s="72" t="s">
        <v>15</v>
      </c>
      <c r="E60" s="270"/>
      <c r="F60" s="8" t="s">
        <v>15</v>
      </c>
      <c r="G60" s="314" t="str">
        <f>Assessment_DataCollection!G187</f>
        <v>Can the end of course test requirement be waived?</v>
      </c>
      <c r="H60" s="192">
        <v>44277</v>
      </c>
      <c r="I60" s="193" t="s">
        <v>120</v>
      </c>
      <c r="J60" s="195" t="s">
        <v>663</v>
      </c>
      <c r="K60" s="195" t="s">
        <v>652</v>
      </c>
      <c r="L60" s="216">
        <v>44279</v>
      </c>
      <c r="M60" s="217" t="s">
        <v>238</v>
      </c>
      <c r="N60" s="198"/>
      <c r="O60" s="217"/>
      <c r="P60" s="199"/>
      <c r="Q60" s="200"/>
      <c r="R60" s="217"/>
      <c r="S60" s="217"/>
    </row>
    <row r="61" spans="1:19" ht="27">
      <c r="A61" s="108"/>
      <c r="B61" s="60"/>
      <c r="C61" s="69" t="s">
        <v>15</v>
      </c>
      <c r="D61" s="72" t="s">
        <v>15</v>
      </c>
      <c r="E61" s="270"/>
      <c r="F61" s="8" t="s">
        <v>15</v>
      </c>
      <c r="G61" s="314" t="str">
        <f>Assessment_DataCollection!G188</f>
        <v>Is there any re-teaching required between testing attempts?</v>
      </c>
      <c r="H61" s="192">
        <v>44277</v>
      </c>
      <c r="I61" s="193" t="s">
        <v>120</v>
      </c>
      <c r="J61" s="195" t="s">
        <v>664</v>
      </c>
      <c r="K61" s="195" t="s">
        <v>665</v>
      </c>
      <c r="L61" s="216">
        <v>44279</v>
      </c>
      <c r="M61" s="217" t="s">
        <v>238</v>
      </c>
      <c r="N61" s="198"/>
      <c r="O61" s="217"/>
      <c r="P61" s="199"/>
      <c r="Q61" s="200"/>
      <c r="R61" s="217"/>
      <c r="S61" s="217"/>
    </row>
    <row r="62" spans="1:19" ht="57.75" customHeight="1">
      <c r="A62" s="108" t="str">
        <f>Assessment_DataCollection!A189:G189</f>
        <v>2.1.7</v>
      </c>
      <c r="B62" s="225" t="str">
        <f>Assessment_DataCollection!B189</f>
        <v>2.1.7 States shall require a course provider to conduct valid post-course evaluations of driver education programs to be completed by the students and/or parent for the purpose of improving the effectiveness of the program</v>
      </c>
      <c r="C62" s="3" t="str">
        <f>Assessment_DataCollection!C189</f>
        <v>Yes</v>
      </c>
      <c r="D62" s="3" t="str">
        <f>Assessment_DataCollection!D189</f>
        <v>Yes</v>
      </c>
      <c r="E62" s="270"/>
      <c r="F62" s="138" t="str">
        <f>Assessment_DataCollection!F189</f>
        <v>2.1.7</v>
      </c>
      <c r="G62" s="313" t="str">
        <f>Assessment_DataCollection!G189</f>
        <v>2.1.7 States shall require a course provider to conduct valid post-course evaluations of driver education programs to be completed by the students and/or parent for the purpose of improving the effectiveness of the program</v>
      </c>
      <c r="H62" s="189"/>
      <c r="I62" s="189"/>
      <c r="J62" s="189"/>
      <c r="K62" s="189"/>
      <c r="L62" s="327"/>
      <c r="M62" s="327"/>
      <c r="N62" s="189"/>
      <c r="O62" s="189"/>
      <c r="P62" s="189"/>
      <c r="Q62" s="189"/>
      <c r="R62" s="189"/>
      <c r="S62" s="189"/>
    </row>
    <row r="63" spans="1:19" ht="61.5" customHeight="1">
      <c r="A63" s="108"/>
      <c r="B63" s="60"/>
      <c r="C63" s="69" t="s">
        <v>640</v>
      </c>
      <c r="D63" s="72"/>
      <c r="E63" s="270"/>
      <c r="F63" s="8" t="s">
        <v>15</v>
      </c>
      <c r="G63" s="314" t="str">
        <f>Assessment_DataCollection!G190</f>
        <v xml:space="preserve">Do you require post-course evaluations of driver education programs? If yes, what does the evaluation consist of? </v>
      </c>
      <c r="H63" s="192">
        <v>44277</v>
      </c>
      <c r="I63" s="193" t="s">
        <v>120</v>
      </c>
      <c r="J63" s="195" t="s">
        <v>255</v>
      </c>
      <c r="K63" s="195"/>
      <c r="L63" s="216">
        <v>44279</v>
      </c>
      <c r="M63" s="217" t="s">
        <v>666</v>
      </c>
      <c r="N63" s="198" t="s">
        <v>667</v>
      </c>
      <c r="O63" s="217"/>
      <c r="P63" s="199"/>
      <c r="Q63" s="200"/>
      <c r="R63" s="217"/>
      <c r="S63" s="217"/>
    </row>
    <row r="64" spans="1:19">
      <c r="A64" s="108"/>
      <c r="B64" s="60"/>
      <c r="C64" s="69" t="s">
        <v>15</v>
      </c>
      <c r="D64" s="72"/>
      <c r="E64" s="270"/>
      <c r="F64" s="8"/>
      <c r="G64" s="314" t="str">
        <f>Assessment_DataCollection!G191</f>
        <v>Who created the post-course evaluations?</v>
      </c>
      <c r="H64" s="192">
        <v>44277</v>
      </c>
      <c r="I64" s="193" t="s">
        <v>120</v>
      </c>
      <c r="J64" s="195" t="s">
        <v>260</v>
      </c>
      <c r="K64" s="195"/>
      <c r="L64" s="216"/>
      <c r="M64" s="217"/>
      <c r="N64" s="198"/>
      <c r="O64" s="217"/>
      <c r="P64" s="199"/>
      <c r="Q64" s="200"/>
      <c r="R64" s="217"/>
      <c r="S64" s="217"/>
    </row>
    <row r="65" spans="1:19">
      <c r="A65" s="108"/>
      <c r="B65" s="60"/>
      <c r="C65" s="69" t="s">
        <v>15</v>
      </c>
      <c r="D65" s="72"/>
      <c r="E65" s="270"/>
      <c r="F65" s="8"/>
      <c r="G65" s="314" t="str">
        <f>Assessment_DataCollection!G192</f>
        <v>Who reviews the post-course evaluations?</v>
      </c>
      <c r="H65" s="192">
        <v>44277</v>
      </c>
      <c r="I65" s="193" t="s">
        <v>120</v>
      </c>
      <c r="J65" s="195" t="s">
        <v>260</v>
      </c>
      <c r="K65" s="195"/>
      <c r="L65" s="216"/>
      <c r="M65" s="217"/>
      <c r="N65" s="198"/>
      <c r="O65" s="217"/>
      <c r="P65" s="199"/>
      <c r="Q65" s="200"/>
      <c r="R65" s="217"/>
      <c r="S65" s="217"/>
    </row>
    <row r="66" spans="1:19">
      <c r="A66" s="108"/>
      <c r="B66" s="60"/>
      <c r="C66" s="69" t="s">
        <v>15</v>
      </c>
      <c r="D66" s="72"/>
      <c r="E66" s="270"/>
      <c r="F66" s="8"/>
      <c r="G66" s="314" t="str">
        <f>Assessment_DataCollection!G193</f>
        <v xml:space="preserve">What areas of the evaluation are being measured or evaluated? </v>
      </c>
      <c r="H66" s="192">
        <v>44277</v>
      </c>
      <c r="I66" s="193" t="s">
        <v>120</v>
      </c>
      <c r="J66" s="195" t="s">
        <v>260</v>
      </c>
      <c r="K66" s="195"/>
      <c r="L66" s="216"/>
      <c r="M66" s="217"/>
      <c r="N66" s="198"/>
      <c r="O66" s="217"/>
      <c r="P66" s="199"/>
      <c r="Q66" s="200"/>
      <c r="R66" s="217"/>
      <c r="S66" s="217"/>
    </row>
    <row r="67" spans="1:19" ht="24.75" customHeight="1">
      <c r="A67" s="108">
        <f>Assessment_DataCollection!A194:G194</f>
        <v>2.2000000000000002</v>
      </c>
      <c r="B67" s="225" t="str">
        <f>Assessment_DataCollection!B194</f>
        <v>Student Evaluation</v>
      </c>
      <c r="C67" s="3" t="s">
        <v>15</v>
      </c>
      <c r="D67" s="3"/>
      <c r="E67" s="270"/>
      <c r="F67" s="138">
        <f>Assessment_DataCollection!F194</f>
        <v>2.2000000000000002</v>
      </c>
      <c r="G67" s="313" t="str">
        <f>Assessment_DataCollection!G194</f>
        <v>Student Evaluation</v>
      </c>
      <c r="H67" s="189"/>
      <c r="I67" s="189"/>
      <c r="J67" s="189"/>
      <c r="K67" s="189"/>
      <c r="L67" s="327"/>
      <c r="M67" s="327"/>
      <c r="N67" s="189"/>
      <c r="O67" s="189"/>
      <c r="P67" s="189"/>
      <c r="Q67" s="189"/>
      <c r="R67" s="189"/>
      <c r="S67" s="189"/>
    </row>
    <row r="68" spans="1:19" ht="106.5" customHeight="1">
      <c r="A68" s="108" t="str">
        <f>Assessment_DataCollection!A195:G195</f>
        <v>2.2.1</v>
      </c>
      <c r="B68" s="225"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C68" s="3" t="str">
        <f>Assessment_DataCollection!C195</f>
        <v>Yes</v>
      </c>
      <c r="D68" s="3" t="str">
        <f>Assessment_DataCollection!D195</f>
        <v>Yes</v>
      </c>
      <c r="E68" s="270"/>
      <c r="F68" s="138" t="str">
        <f>Assessment_DataCollection!F195</f>
        <v>2.2.1</v>
      </c>
      <c r="G68" s="313" t="str">
        <f>Assessment_DataCollection!G195</f>
        <v>2.2.1 States shall ensure that providers and instructors deliver timely and ongoing feedback to students on their progress made in classroom, behind-the-wheel, and any other laboratory phases including remedial instruction during the driver education course.</v>
      </c>
      <c r="H68" s="189"/>
      <c r="I68" s="189"/>
      <c r="J68" s="189"/>
      <c r="K68" s="189"/>
      <c r="L68" s="327"/>
      <c r="M68" s="327"/>
      <c r="N68" s="189"/>
      <c r="O68" s="189"/>
      <c r="P68" s="189"/>
      <c r="Q68" s="189"/>
      <c r="R68" s="189"/>
      <c r="S68" s="189"/>
    </row>
    <row r="69" spans="1:19" ht="51" customHeight="1">
      <c r="A69" s="108" t="s">
        <v>15</v>
      </c>
      <c r="B69" s="60"/>
      <c r="C69" s="69"/>
      <c r="D69" s="72"/>
      <c r="E69" s="270"/>
      <c r="F69" s="8"/>
      <c r="G69" s="314" t="str">
        <f>Assessment_DataCollection!G196</f>
        <v xml:space="preserve">How do you ensure that providers and instructors deliver timely and ongoing feedback to students? </v>
      </c>
      <c r="H69" s="192"/>
      <c r="I69" s="193"/>
      <c r="J69" s="194"/>
      <c r="K69" s="195"/>
      <c r="L69" s="216">
        <v>44279</v>
      </c>
      <c r="M69" s="217" t="s">
        <v>668</v>
      </c>
      <c r="N69" s="198" t="s">
        <v>669</v>
      </c>
      <c r="O69" s="217"/>
      <c r="P69" s="199"/>
      <c r="Q69" s="200"/>
      <c r="R69" s="217"/>
      <c r="S69" s="217"/>
    </row>
    <row r="70" spans="1:19" ht="46.5" customHeight="1">
      <c r="A70" s="108" t="str">
        <f>Assessment_DataCollection!A197:G197</f>
        <v>2.2.1.a</v>
      </c>
      <c r="B70" s="60" t="str">
        <f>Assessment_DataCollection!B197</f>
        <v>2.2.1 a. The evaluation and assessment of each student shall be consistent with the concepts, lessons, and course objectives. The methods for evaluation are clearly stated in the course</v>
      </c>
      <c r="C70" s="69" t="str">
        <f>Assessment_DataCollection!C197</f>
        <v>Yes</v>
      </c>
      <c r="D70" s="72" t="str">
        <f>Assessment_DataCollection!D197</f>
        <v>Yes</v>
      </c>
      <c r="E70" s="270"/>
      <c r="F70" s="8" t="str">
        <f>Assessment_DataCollection!F197</f>
        <v>2.2.1.a</v>
      </c>
      <c r="G70" s="314" t="str">
        <f>Assessment_DataCollection!G197</f>
        <v xml:space="preserve">Are there consistent evaluation areas and specific requirements? </v>
      </c>
      <c r="H70" s="192"/>
      <c r="I70" s="193"/>
      <c r="J70" s="194"/>
      <c r="K70" s="195"/>
      <c r="L70" s="216"/>
      <c r="M70" s="217"/>
      <c r="N70" s="198" t="s">
        <v>670</v>
      </c>
      <c r="O70" s="217"/>
      <c r="P70" s="199"/>
      <c r="Q70" s="200"/>
      <c r="R70" s="217"/>
      <c r="S70" s="217"/>
    </row>
    <row r="71" spans="1:19" ht="63" customHeight="1">
      <c r="A71" s="108" t="s">
        <v>15</v>
      </c>
      <c r="B71" s="60"/>
      <c r="C71" s="69"/>
      <c r="D71" s="72"/>
      <c r="E71" s="270"/>
      <c r="F71" s="8"/>
      <c r="G71" s="314" t="str">
        <f>Assessment_DataCollection!G198</f>
        <v xml:space="preserve">How is the evaluation and assessment of the student consistent with the concepts, lessons and course objectives? </v>
      </c>
      <c r="H71" s="192"/>
      <c r="I71" s="193"/>
      <c r="J71" s="194"/>
      <c r="K71" s="195"/>
      <c r="L71" s="216"/>
      <c r="M71" s="217"/>
      <c r="N71" s="198" t="s">
        <v>671</v>
      </c>
      <c r="O71" s="217"/>
      <c r="P71" s="199"/>
      <c r="Q71" s="200"/>
      <c r="R71" s="217"/>
      <c r="S71" s="217"/>
    </row>
    <row r="72" spans="1:19" ht="66" customHeight="1">
      <c r="A72" s="108" t="str">
        <f>Assessment_DataCollection!A199:G199</f>
        <v>2.2.1.b</v>
      </c>
      <c r="B72" s="60" t="str">
        <f>Assessment_DataCollection!B199</f>
        <v>2.2.1 b. The evaluation and assessment of each student shall be conducted on an ongoing and varied basis following the teaching of major concepts and at the end of the unit or driving session</v>
      </c>
      <c r="C72" s="69" t="str">
        <f>Assessment_DataCollection!C199</f>
        <v>Yes</v>
      </c>
      <c r="D72" s="72" t="str">
        <f>Assessment_DataCollection!D199</f>
        <v>Yes</v>
      </c>
      <c r="E72" s="270"/>
      <c r="F72" s="8" t="str">
        <f>Assessment_DataCollection!F199</f>
        <v>2.2.1.b</v>
      </c>
      <c r="G72" s="314" t="str">
        <f>Assessment_DataCollection!G199</f>
        <v xml:space="preserve">How is the evaluation and assessment of the student conducted? </v>
      </c>
      <c r="H72" s="192"/>
      <c r="I72" s="193"/>
      <c r="J72" s="194"/>
      <c r="K72" s="195"/>
      <c r="L72" s="216"/>
      <c r="M72" s="217"/>
      <c r="N72" s="198" t="s">
        <v>672</v>
      </c>
      <c r="O72" s="217"/>
      <c r="P72" s="199"/>
      <c r="Q72" s="200"/>
      <c r="R72" s="217"/>
      <c r="S72" s="217"/>
    </row>
    <row r="73" spans="1:19" ht="70.5" customHeight="1">
      <c r="A73" s="108"/>
      <c r="B73" s="60"/>
      <c r="C73" s="69"/>
      <c r="D73" s="72"/>
      <c r="E73" s="270"/>
      <c r="F73" s="8"/>
      <c r="G73" s="314" t="str">
        <f>Assessment_DataCollection!G200</f>
        <v>Is it on an ongoing and varied basis following the teaching of major concepts and at the end of the unit or driving session?</v>
      </c>
      <c r="H73" s="192"/>
      <c r="I73" s="193"/>
      <c r="J73" s="194"/>
      <c r="K73" s="195"/>
      <c r="L73" s="216"/>
      <c r="M73" s="217"/>
      <c r="N73" s="198" t="s">
        <v>672</v>
      </c>
      <c r="O73" s="217"/>
      <c r="P73" s="199"/>
      <c r="Q73" s="200"/>
      <c r="R73" s="217"/>
      <c r="S73" s="217"/>
    </row>
    <row r="74" spans="1:19" ht="53.25" customHeight="1">
      <c r="A74" s="108" t="str">
        <f>Assessment_DataCollection!A201:G201</f>
        <v>2.2.1.c</v>
      </c>
      <c r="B74" s="60" t="str">
        <f>Assessment_DataCollection!B201</f>
        <v>2.2.1 c. The evaluation and assessment of each student shall be constructive, informative, and frequently provided</v>
      </c>
      <c r="C74" s="69" t="str">
        <f>Assessment_DataCollection!C201</f>
        <v>Yes</v>
      </c>
      <c r="D74" s="72" t="str">
        <f>Assessment_DataCollection!D201</f>
        <v>Yes</v>
      </c>
      <c r="E74" s="270"/>
      <c r="F74" s="8" t="str">
        <f>Assessment_DataCollection!F201</f>
        <v>2.2.1.c</v>
      </c>
      <c r="G74" s="314" t="str">
        <f>Assessment_DataCollection!G201</f>
        <v>Is the evaluation and assessment of the student constructive, informative, and frequently provided? How would this be evaluated?</v>
      </c>
      <c r="H74" s="192"/>
      <c r="I74" s="193"/>
      <c r="J74" s="194"/>
      <c r="K74" s="195"/>
      <c r="L74" s="216"/>
      <c r="M74" s="217"/>
      <c r="N74" s="198" t="s">
        <v>673</v>
      </c>
      <c r="O74" s="217"/>
      <c r="P74" s="199"/>
      <c r="Q74" s="200"/>
      <c r="R74" s="217"/>
      <c r="S74" s="217"/>
    </row>
    <row r="75" spans="1:19" ht="49.5" customHeight="1">
      <c r="A75" s="108" t="str">
        <f>Assessment_DataCollection!A202:G202</f>
        <v>2.2.1.d</v>
      </c>
      <c r="B75" s="60" t="str">
        <f>Assessment_DataCollection!B202</f>
        <v>2.2.1 d. The evaluation and assessment of each student shall be graded and tracked by the program and/or the instructor</v>
      </c>
      <c r="C75" s="69" t="str">
        <f>Assessment_DataCollection!C202</f>
        <v>Yes</v>
      </c>
      <c r="D75" s="72" t="str">
        <f>Assessment_DataCollection!D202</f>
        <v>Yes</v>
      </c>
      <c r="E75" s="270"/>
      <c r="F75" s="8" t="str">
        <f>Assessment_DataCollection!F202</f>
        <v>2.2.1.d</v>
      </c>
      <c r="G75" s="314" t="str">
        <f>Assessment_DataCollection!G202</f>
        <v>Is the evaluation and assessment of the student graded and tracked by the program and/or the instructor? If yes, what records should be kept and for how long?</v>
      </c>
      <c r="H75" s="192"/>
      <c r="I75" s="193"/>
      <c r="J75" s="194"/>
      <c r="K75" s="195"/>
      <c r="L75" s="216"/>
      <c r="M75" s="217"/>
      <c r="N75" s="198" t="s">
        <v>673</v>
      </c>
      <c r="O75" s="217"/>
      <c r="P75" s="199"/>
      <c r="Q75" s="200"/>
      <c r="R75" s="217"/>
      <c r="S75" s="217"/>
    </row>
    <row r="76" spans="1:19">
      <c r="A76" s="108"/>
      <c r="B76" s="60"/>
      <c r="C76" s="69"/>
      <c r="D76" s="72"/>
      <c r="E76" s="270"/>
      <c r="F76" s="8"/>
      <c r="G76" s="314" t="str">
        <f>Assessment_DataCollection!G203</f>
        <v>Where are the records kept?</v>
      </c>
      <c r="H76" s="192"/>
      <c r="I76" s="193"/>
      <c r="J76" s="194"/>
      <c r="K76" s="195"/>
      <c r="L76" s="216"/>
      <c r="M76" s="217"/>
      <c r="N76" s="198" t="s">
        <v>674</v>
      </c>
      <c r="O76" s="217"/>
      <c r="P76" s="199"/>
      <c r="Q76" s="200"/>
      <c r="R76" s="217"/>
      <c r="S76" s="217"/>
    </row>
    <row r="77" spans="1:19" ht="27">
      <c r="A77" s="108"/>
      <c r="B77" s="60"/>
      <c r="C77" s="69"/>
      <c r="D77" s="72"/>
      <c r="E77" s="270"/>
      <c r="F77" s="8"/>
      <c r="G77" s="314" t="str">
        <f>Assessment_DataCollection!G204</f>
        <v>How are the records used?</v>
      </c>
      <c r="H77" s="192"/>
      <c r="I77" s="193"/>
      <c r="J77" s="194"/>
      <c r="K77" s="195"/>
      <c r="L77" s="216"/>
      <c r="M77" s="217"/>
      <c r="N77" s="198" t="s">
        <v>675</v>
      </c>
      <c r="O77" s="217"/>
      <c r="P77" s="199"/>
      <c r="Q77" s="200"/>
      <c r="R77" s="217"/>
      <c r="S77" s="217"/>
    </row>
    <row r="78" spans="1:19" ht="60.75" customHeight="1">
      <c r="A78" s="108" t="str">
        <f>Assessment_DataCollection!A205:G205</f>
        <v>2.2.2</v>
      </c>
      <c r="B78" s="225" t="str">
        <f>Assessment_DataCollection!B205</f>
        <v>2.2.2 States shall require on-going classroom, and behind-the-wheel evaluations, at a minimum,through</v>
      </c>
      <c r="C78" s="3"/>
      <c r="D78" s="3"/>
      <c r="E78" s="270"/>
      <c r="F78" s="138" t="str">
        <f>Assessment_DataCollection!F205</f>
        <v>2.2.2</v>
      </c>
      <c r="G78" s="313" t="str">
        <f>Assessment_DataCollection!G205</f>
        <v>2.2.2 States shall require on-going classroom, and behind-the-wheel evaluations, at a minimum,through</v>
      </c>
      <c r="H78" s="189"/>
      <c r="I78" s="189"/>
      <c r="J78" s="189"/>
      <c r="K78" s="189"/>
      <c r="L78" s="327"/>
      <c r="M78" s="327"/>
      <c r="N78" s="189"/>
      <c r="O78" s="189"/>
      <c r="P78" s="189"/>
      <c r="Q78" s="189"/>
      <c r="R78" s="189"/>
      <c r="S78" s="189"/>
    </row>
    <row r="79" spans="1:19" ht="39.75" customHeight="1">
      <c r="A79" s="108"/>
      <c r="B79" s="60"/>
      <c r="C79" s="69"/>
      <c r="D79" s="72"/>
      <c r="E79" s="270"/>
      <c r="F79" s="8"/>
      <c r="G79" s="314" t="str">
        <f>Assessment_DataCollection!G206</f>
        <v xml:space="preserve">Are on-going classroom and behind-the-wheel evaluations required? </v>
      </c>
      <c r="H79" s="192"/>
      <c r="I79" s="193"/>
      <c r="J79" s="195"/>
      <c r="K79" s="195"/>
      <c r="L79" s="216">
        <v>44279</v>
      </c>
      <c r="M79" s="217" t="s">
        <v>631</v>
      </c>
      <c r="N79" s="198" t="s">
        <v>673</v>
      </c>
      <c r="O79" s="217"/>
      <c r="P79" s="199"/>
      <c r="Q79" s="200"/>
      <c r="R79" s="217"/>
      <c r="S79" s="217"/>
    </row>
    <row r="80" spans="1:19" ht="40.5">
      <c r="A80" s="108"/>
      <c r="B80" s="60"/>
      <c r="C80" s="69"/>
      <c r="D80" s="72"/>
      <c r="E80" s="270"/>
      <c r="F80" s="8"/>
      <c r="G80" s="314" t="str">
        <f>Assessment_DataCollection!G207</f>
        <v xml:space="preserve">If yes, how do you require these evaluations? </v>
      </c>
      <c r="H80" s="192"/>
      <c r="I80" s="193"/>
      <c r="J80" s="195"/>
      <c r="K80" s="195"/>
      <c r="L80" s="216"/>
      <c r="M80" s="217"/>
      <c r="N80" s="198" t="s">
        <v>673</v>
      </c>
      <c r="O80" s="217"/>
      <c r="P80" s="199"/>
      <c r="Q80" s="200"/>
      <c r="R80" s="217"/>
      <c r="S80" s="217"/>
    </row>
    <row r="81" spans="1:19">
      <c r="A81" s="108" t="str">
        <f>Assessment_DataCollection!A208:G208</f>
        <v>2.2.2.a</v>
      </c>
      <c r="B81" s="60" t="str">
        <f>Assessment_DataCollection!B208</f>
        <v>2.2.2 a. Evaluation of homework assignments</v>
      </c>
      <c r="C81" s="69" t="str">
        <f>Assessment_DataCollection!C208</f>
        <v>Yes</v>
      </c>
      <c r="D81" s="72" t="str">
        <f>Assessment_DataCollection!D208</f>
        <v>Yes</v>
      </c>
      <c r="E81" s="270"/>
      <c r="F81" s="8"/>
      <c r="G81" s="314"/>
      <c r="H81" s="192"/>
      <c r="I81" s="193"/>
      <c r="J81" s="194"/>
      <c r="K81" s="195"/>
      <c r="L81" s="216"/>
      <c r="M81" s="217"/>
      <c r="N81" s="198"/>
      <c r="O81" s="217"/>
      <c r="P81" s="199"/>
      <c r="Q81" s="200"/>
      <c r="R81" s="217"/>
      <c r="S81" s="217"/>
    </row>
    <row r="82" spans="1:19">
      <c r="A82" s="108" t="str">
        <f>Assessment_DataCollection!A209:G209</f>
        <v>2.2.2.b</v>
      </c>
      <c r="B82" s="60" t="str">
        <f>Assessment_DataCollection!B209</f>
        <v>2.2.2 b. Worksheets</v>
      </c>
      <c r="C82" s="69" t="str">
        <f>Assessment_DataCollection!C209</f>
        <v>Yes</v>
      </c>
      <c r="D82" s="72" t="str">
        <f>Assessment_DataCollection!D209</f>
        <v>Yes</v>
      </c>
      <c r="E82" s="270"/>
      <c r="F82" s="8"/>
      <c r="G82" s="314"/>
      <c r="H82" s="192"/>
      <c r="I82" s="193"/>
      <c r="J82" s="194"/>
      <c r="K82" s="195"/>
      <c r="L82" s="216"/>
      <c r="M82" s="217"/>
      <c r="N82" s="198"/>
      <c r="O82" s="217"/>
      <c r="P82" s="199"/>
      <c r="Q82" s="200"/>
      <c r="R82" s="217"/>
      <c r="S82" s="217"/>
    </row>
    <row r="83" spans="1:19">
      <c r="A83" s="108" t="str">
        <f>Assessment_DataCollection!A210:G210</f>
        <v>2.2.2.c</v>
      </c>
      <c r="B83" s="60" t="str">
        <f>Assessment_DataCollection!B210</f>
        <v>2.2.2 c. Reports</v>
      </c>
      <c r="C83" s="69" t="str">
        <f>Assessment_DataCollection!C210</f>
        <v>Yes</v>
      </c>
      <c r="D83" s="72" t="str">
        <f>Assessment_DataCollection!D210</f>
        <v>Yes</v>
      </c>
      <c r="E83" s="270"/>
      <c r="F83" s="8"/>
      <c r="G83" s="314"/>
      <c r="H83" s="192"/>
      <c r="I83" s="193"/>
      <c r="J83" s="194"/>
      <c r="K83" s="195"/>
      <c r="L83" s="216"/>
      <c r="M83" s="217"/>
      <c r="N83" s="198"/>
      <c r="O83" s="217"/>
      <c r="P83" s="199"/>
      <c r="Q83" s="200"/>
      <c r="R83" s="217"/>
      <c r="S83" s="217"/>
    </row>
    <row r="84" spans="1:19">
      <c r="A84" s="108" t="str">
        <f>Assessment_DataCollection!A211:G211</f>
        <v>2.2.2.d</v>
      </c>
      <c r="B84" s="60" t="str">
        <f>Assessment_DataCollection!B211</f>
        <v>2.2.2 d. Verbal feedback</v>
      </c>
      <c r="C84" s="69" t="str">
        <f>Assessment_DataCollection!C211</f>
        <v>Yes</v>
      </c>
      <c r="D84" s="72" t="str">
        <f>Assessment_DataCollection!D211</f>
        <v>Yes</v>
      </c>
      <c r="E84" s="270"/>
      <c r="F84" s="8"/>
      <c r="G84" s="314"/>
      <c r="H84" s="192"/>
      <c r="I84" s="193"/>
      <c r="J84" s="194"/>
      <c r="K84" s="195"/>
      <c r="L84" s="216"/>
      <c r="M84" s="217"/>
      <c r="N84" s="198"/>
      <c r="O84" s="217"/>
      <c r="P84" s="199"/>
      <c r="Q84" s="200"/>
      <c r="R84" s="217"/>
      <c r="S84" s="217"/>
    </row>
    <row r="85" spans="1:19">
      <c r="A85" s="108" t="str">
        <f>Assessment_DataCollection!A212:G212</f>
        <v>2.2.2.e</v>
      </c>
      <c r="B85" s="60" t="str">
        <f>Assessment_DataCollection!B212</f>
        <v>2.2.2 e. Role-playing activities or demonstrations</v>
      </c>
      <c r="C85" s="69" t="str">
        <f>Assessment_DataCollection!C212</f>
        <v>Yes</v>
      </c>
      <c r="D85" s="72" t="str">
        <f>Assessment_DataCollection!D212</f>
        <v>Yes</v>
      </c>
      <c r="E85" s="270"/>
      <c r="F85" s="8"/>
      <c r="G85" s="314"/>
      <c r="H85" s="192"/>
      <c r="I85" s="193"/>
      <c r="J85" s="194"/>
      <c r="K85" s="195"/>
      <c r="L85" s="216"/>
      <c r="M85" s="217"/>
      <c r="N85" s="198"/>
      <c r="O85" s="217"/>
      <c r="P85" s="199"/>
      <c r="Q85" s="200"/>
      <c r="R85" s="217"/>
      <c r="S85" s="217"/>
    </row>
    <row r="86" spans="1:19">
      <c r="A86" s="108" t="str">
        <f>Assessment_DataCollection!A213:G213</f>
        <v>2.2.2.f</v>
      </c>
      <c r="B86" s="60" t="str">
        <f>Assessment_DataCollection!B213</f>
        <v>2.2.2 f. End-of-unit tests</v>
      </c>
      <c r="C86" s="69" t="str">
        <f>Assessment_DataCollection!C213</f>
        <v>Yes</v>
      </c>
      <c r="D86" s="72" t="str">
        <f>Assessment_DataCollection!D213</f>
        <v>Yes</v>
      </c>
      <c r="E86" s="270"/>
      <c r="F86" s="8"/>
      <c r="G86" s="314"/>
      <c r="H86" s="192"/>
      <c r="I86" s="193"/>
      <c r="J86" s="194"/>
      <c r="K86" s="195"/>
      <c r="L86" s="216"/>
      <c r="M86" s="217"/>
      <c r="N86" s="198"/>
      <c r="O86" s="217"/>
      <c r="P86" s="199"/>
      <c r="Q86" s="200"/>
      <c r="R86" s="217"/>
      <c r="S86" s="217"/>
    </row>
    <row r="87" spans="1:19" ht="36" customHeight="1">
      <c r="A87" s="108">
        <f>Assessment_DataCollection!A214:G214</f>
        <v>2.2999999999999998</v>
      </c>
      <c r="B87" s="225" t="str">
        <f>Assessment_DataCollection!B214</f>
        <v>Delivery Methods</v>
      </c>
      <c r="C87" s="3"/>
      <c r="D87" s="3"/>
      <c r="E87" s="270"/>
      <c r="F87" s="8">
        <f>Assessment_DataCollection!F214</f>
        <v>2.2999999999999998</v>
      </c>
      <c r="G87" s="313" t="str">
        <f>Assessment_DataCollection!G214</f>
        <v>Delivery Methods</v>
      </c>
      <c r="H87" s="189"/>
      <c r="I87" s="189"/>
      <c r="J87" s="189"/>
      <c r="K87" s="189"/>
      <c r="L87" s="327"/>
      <c r="M87" s="327"/>
      <c r="N87" s="189"/>
      <c r="O87" s="189"/>
      <c r="P87" s="189"/>
      <c r="Q87" s="189"/>
      <c r="R87" s="189"/>
      <c r="S87" s="189"/>
    </row>
    <row r="88" spans="1:19" ht="55.5" customHeight="1">
      <c r="A88" s="108" t="str">
        <f>Assessment_DataCollection!A215:G215</f>
        <v>2.3.1</v>
      </c>
      <c r="B88" s="225" t="str">
        <f>Assessment_DataCollection!B215</f>
        <v>2.3.1 States shall limit the number of students per class based on State student/teacher ratios for the classroom phase of driver education</v>
      </c>
      <c r="C88" s="3" t="str">
        <f>Assessment_DataCollection!C215</f>
        <v>Yes</v>
      </c>
      <c r="D88" s="3" t="str">
        <f>Assessment_DataCollection!D215</f>
        <v>Yes</v>
      </c>
      <c r="E88" s="270"/>
      <c r="F88" s="8" t="str">
        <f>Assessment_DataCollection!F215</f>
        <v>2.3.1</v>
      </c>
      <c r="G88" s="313" t="str">
        <f>Assessment_DataCollection!G215</f>
        <v>2.3.1 States shall limit the number of students per class based on State student/teacher ratios for the classroom phase of driver education</v>
      </c>
      <c r="H88" s="189"/>
      <c r="I88" s="189"/>
      <c r="J88" s="189"/>
      <c r="K88" s="189"/>
      <c r="L88" s="327"/>
      <c r="M88" s="327"/>
      <c r="N88" s="189"/>
      <c r="O88" s="189"/>
      <c r="P88" s="189"/>
      <c r="Q88" s="189"/>
      <c r="R88" s="189"/>
      <c r="S88" s="189"/>
    </row>
    <row r="89" spans="1:19" ht="44.25" customHeight="1">
      <c r="A89" s="108"/>
      <c r="B89" s="60"/>
      <c r="C89" s="69"/>
      <c r="D89" s="72"/>
      <c r="E89" s="270"/>
      <c r="F89" s="8"/>
      <c r="G89" s="314" t="str">
        <f>Assessment_DataCollection!G216</f>
        <v xml:space="preserve">What is your state’s student/teacher ratio for the classroom phase of driver education?  </v>
      </c>
      <c r="H89" s="192">
        <v>44277</v>
      </c>
      <c r="I89" s="193" t="s">
        <v>120</v>
      </c>
      <c r="J89" s="195" t="s">
        <v>676</v>
      </c>
      <c r="K89" s="195"/>
      <c r="L89" s="216"/>
      <c r="M89" s="217"/>
      <c r="N89" s="198"/>
      <c r="O89" s="217"/>
      <c r="P89" s="199"/>
      <c r="Q89" s="200"/>
      <c r="R89" s="217"/>
      <c r="S89" s="217"/>
    </row>
    <row r="90" spans="1:19" ht="54">
      <c r="A90" s="108"/>
      <c r="B90" s="60"/>
      <c r="C90" s="69"/>
      <c r="D90" s="72"/>
      <c r="E90" s="270"/>
      <c r="F90" s="8"/>
      <c r="G90" s="314" t="str">
        <f>Assessment_DataCollection!G217</f>
        <v>Does the state limit the number of students per class?</v>
      </c>
      <c r="H90" s="192">
        <v>44277</v>
      </c>
      <c r="I90" s="193" t="s">
        <v>120</v>
      </c>
      <c r="J90" s="195" t="s">
        <v>636</v>
      </c>
      <c r="K90" s="195" t="s">
        <v>637</v>
      </c>
      <c r="L90" s="216">
        <v>44279</v>
      </c>
      <c r="M90" s="217" t="s">
        <v>238</v>
      </c>
      <c r="N90" s="198"/>
      <c r="O90" s="217"/>
      <c r="P90" s="199"/>
      <c r="Q90" s="200"/>
      <c r="R90" s="217"/>
      <c r="S90" s="217"/>
    </row>
    <row r="91" spans="1:19" ht="28.5">
      <c r="A91" s="108" t="str">
        <f>Assessment_DataCollection!A218:G218</f>
        <v>2.3.2</v>
      </c>
      <c r="B91" s="225" t="str">
        <f>Assessment_DataCollection!B218</f>
        <v>2.3.2 States shall require providers to make available seating and writing space for each student</v>
      </c>
      <c r="C91" s="3" t="str">
        <f>Assessment_DataCollection!C218</f>
        <v>Yes</v>
      </c>
      <c r="D91" s="3" t="str">
        <f>Assessment_DataCollection!D218</f>
        <v>Yes</v>
      </c>
      <c r="E91" s="270"/>
      <c r="F91" s="8" t="str">
        <f>Assessment_DataCollection!F218</f>
        <v>2.3.2</v>
      </c>
      <c r="G91" s="313" t="str">
        <f>Assessment_DataCollection!G218</f>
        <v>2.3.2 States shall require providers to make available seating and writing space for each student</v>
      </c>
      <c r="H91" s="189"/>
      <c r="I91" s="189"/>
      <c r="J91" s="189"/>
      <c r="K91" s="189"/>
      <c r="L91" s="327"/>
      <c r="M91" s="327"/>
      <c r="N91" s="189"/>
      <c r="O91" s="189"/>
      <c r="P91" s="189"/>
      <c r="Q91" s="189"/>
      <c r="R91" s="189"/>
      <c r="S91" s="189"/>
    </row>
    <row r="92" spans="1:19" ht="27">
      <c r="A92" s="108"/>
      <c r="B92" s="60"/>
      <c r="C92" s="69"/>
      <c r="D92" s="72"/>
      <c r="E92" s="270"/>
      <c r="F92" s="8"/>
      <c r="G92" s="314" t="str">
        <f>Assessment_DataCollection!G219</f>
        <v xml:space="preserve">Are seating and writing space for each student made available? </v>
      </c>
      <c r="H92" s="192">
        <v>44277</v>
      </c>
      <c r="I92" s="193" t="s">
        <v>120</v>
      </c>
      <c r="J92" s="195" t="s">
        <v>677</v>
      </c>
      <c r="K92" s="195" t="s">
        <v>678</v>
      </c>
      <c r="L92" s="216">
        <v>44279</v>
      </c>
      <c r="M92" s="217" t="s">
        <v>238</v>
      </c>
      <c r="N92" s="198"/>
      <c r="O92" s="217"/>
      <c r="P92" s="199"/>
      <c r="Q92" s="200"/>
      <c r="R92" s="217"/>
      <c r="S92" s="217"/>
    </row>
    <row r="93" spans="1:19">
      <c r="A93" s="108"/>
      <c r="B93" s="60"/>
      <c r="C93" s="69"/>
      <c r="D93" s="72"/>
      <c r="E93" s="270"/>
      <c r="F93" s="8"/>
      <c r="G93" s="314" t="str">
        <f>Assessment_DataCollection!G220</f>
        <v xml:space="preserve">What is made available? </v>
      </c>
      <c r="H93" s="192"/>
      <c r="I93" s="193"/>
      <c r="J93" s="194"/>
      <c r="K93" s="195"/>
      <c r="L93" s="216"/>
      <c r="M93" s="217"/>
      <c r="N93" s="198"/>
      <c r="O93" s="217"/>
      <c r="P93" s="199"/>
      <c r="Q93" s="200"/>
      <c r="R93" s="217"/>
      <c r="S93" s="217"/>
    </row>
    <row r="94" spans="1:19" ht="50.25" customHeight="1">
      <c r="A94" s="108" t="str">
        <f>Assessment_DataCollection!A221:G221</f>
        <v>2.3.3</v>
      </c>
      <c r="B94" s="225" t="str">
        <f>Assessment_DataCollection!B221</f>
        <v>2.3.3 States shall stipulate that an instructor can only teach one classroom at a time</v>
      </c>
      <c r="C94" s="3" t="str">
        <f>Assessment_DataCollection!C221</f>
        <v>Yes</v>
      </c>
      <c r="D94" s="3" t="str">
        <f>Assessment_DataCollection!D221</f>
        <v>Yes</v>
      </c>
      <c r="E94" s="270"/>
      <c r="F94" s="8" t="str">
        <f>Assessment_DataCollection!F221</f>
        <v>2.3.3</v>
      </c>
      <c r="G94" s="313" t="str">
        <f>Assessment_DataCollection!G221</f>
        <v>2.3.3 States shall stipulate that an instructor can only teach one classroom at a time</v>
      </c>
      <c r="H94" s="189"/>
      <c r="I94" s="189"/>
      <c r="J94" s="189"/>
      <c r="K94" s="189"/>
      <c r="L94" s="327"/>
      <c r="M94" s="327"/>
      <c r="N94" s="189"/>
      <c r="O94" s="189"/>
      <c r="P94" s="189"/>
      <c r="Q94" s="189"/>
      <c r="R94" s="189"/>
      <c r="S94" s="189"/>
    </row>
    <row r="95" spans="1:19" ht="27">
      <c r="A95" s="108"/>
      <c r="B95" s="60"/>
      <c r="C95" s="69"/>
      <c r="D95" s="72"/>
      <c r="E95" s="270"/>
      <c r="F95" s="8"/>
      <c r="G95" s="314" t="str">
        <f>Assessment_DataCollection!G222</f>
        <v xml:space="preserve">Is it stipulated that an instructor can only teach one classroom at a time? </v>
      </c>
      <c r="H95" s="192">
        <v>44277</v>
      </c>
      <c r="I95" s="193" t="s">
        <v>120</v>
      </c>
      <c r="J95" s="195" t="s">
        <v>679</v>
      </c>
      <c r="K95" s="195"/>
      <c r="L95" s="216">
        <v>44279</v>
      </c>
      <c r="M95" s="217" t="s">
        <v>238</v>
      </c>
      <c r="N95" s="198"/>
      <c r="O95" s="217"/>
      <c r="P95" s="199"/>
      <c r="Q95" s="200"/>
      <c r="R95" s="217"/>
      <c r="S95" s="217"/>
    </row>
    <row r="96" spans="1:19" ht="73.5" customHeight="1">
      <c r="A96" s="108"/>
      <c r="B96" s="60"/>
      <c r="C96" s="69"/>
      <c r="D96" s="72"/>
      <c r="E96" s="270"/>
      <c r="F96" s="8"/>
      <c r="G96" s="314" t="str">
        <f>Assessment_DataCollection!G223</f>
        <v>Where and what is the policy prohibiting instructors from teaching more than one classroom at a time?</v>
      </c>
      <c r="H96" s="192">
        <v>44277</v>
      </c>
      <c r="I96" s="193" t="s">
        <v>120</v>
      </c>
      <c r="J96" s="195" t="s">
        <v>680</v>
      </c>
      <c r="K96" s="195" t="s">
        <v>681</v>
      </c>
      <c r="L96" s="216">
        <v>44279</v>
      </c>
      <c r="M96" s="217" t="s">
        <v>238</v>
      </c>
      <c r="N96" s="198"/>
      <c r="O96" s="217"/>
      <c r="P96" s="199"/>
      <c r="Q96" s="200"/>
      <c r="R96" s="217"/>
      <c r="S96" s="217"/>
    </row>
    <row r="97" spans="1:19" ht="51" customHeight="1">
      <c r="A97" s="108" t="str">
        <f>Assessment_DataCollection!A224:G224</f>
        <v>2.3.4</v>
      </c>
      <c r="B97" s="225" t="str">
        <f>Assessment_DataCollection!B224</f>
        <v>2.3.4 States shall require training vehicles for driver education behind-the-wheel and driving range instruction that meets State standards for the safety of students and instructors</v>
      </c>
      <c r="C97" s="3" t="str">
        <f>Assessment_DataCollection!C224</f>
        <v>Yes</v>
      </c>
      <c r="D97" s="3" t="str">
        <f>Assessment_DataCollection!D224</f>
        <v>Yes</v>
      </c>
      <c r="E97" s="270"/>
      <c r="F97" s="8" t="str">
        <f>Assessment_DataCollection!F224</f>
        <v>2.3.4</v>
      </c>
      <c r="G97" s="313" t="str">
        <f>Assessment_DataCollection!G224</f>
        <v>2.3.4 a. Shall be in safe mechanical condition and equipped with:</v>
      </c>
      <c r="H97" s="189"/>
      <c r="I97" s="189"/>
      <c r="J97" s="189"/>
      <c r="K97" s="189"/>
      <c r="L97" s="327"/>
      <c r="M97" s="327"/>
      <c r="N97" s="189"/>
      <c r="O97" s="189"/>
      <c r="P97" s="189"/>
      <c r="Q97" s="189"/>
      <c r="R97" s="189"/>
      <c r="S97" s="189"/>
    </row>
    <row r="98" spans="1:19">
      <c r="A98" s="108"/>
      <c r="B98" s="60"/>
      <c r="C98" s="69"/>
      <c r="D98" s="72"/>
      <c r="E98" s="270"/>
      <c r="F98" s="8"/>
      <c r="G98" s="314" t="str">
        <f>Assessment_DataCollection!G225</f>
        <v xml:space="preserve">Do you have standards for training vehicles for driver education? </v>
      </c>
      <c r="H98" s="192">
        <v>44277</v>
      </c>
      <c r="I98" s="193" t="s">
        <v>120</v>
      </c>
      <c r="J98" s="194" t="s">
        <v>682</v>
      </c>
      <c r="K98" s="195"/>
      <c r="L98" s="216">
        <v>44279</v>
      </c>
      <c r="M98" s="217" t="s">
        <v>238</v>
      </c>
      <c r="N98" s="198"/>
      <c r="O98" s="217"/>
      <c r="P98" s="199"/>
      <c r="Q98" s="200"/>
      <c r="R98" s="217"/>
      <c r="S98" s="217"/>
    </row>
    <row r="99" spans="1:19" ht="40.5">
      <c r="A99" s="108"/>
      <c r="B99" s="60"/>
      <c r="C99" s="69"/>
      <c r="D99" s="72"/>
      <c r="E99" s="270"/>
      <c r="F99" s="8"/>
      <c r="G99" s="314" t="str">
        <f>Assessment_DataCollection!G226</f>
        <v>If yes, what standards do you have?</v>
      </c>
      <c r="H99" s="192">
        <v>44277</v>
      </c>
      <c r="I99" s="193" t="s">
        <v>120</v>
      </c>
      <c r="J99" s="195" t="s">
        <v>683</v>
      </c>
      <c r="K99" s="195" t="s">
        <v>684</v>
      </c>
      <c r="L99" s="216">
        <v>44279</v>
      </c>
      <c r="M99" s="217" t="s">
        <v>238</v>
      </c>
      <c r="N99" s="198"/>
      <c r="O99" s="217"/>
      <c r="P99" s="199"/>
      <c r="Q99" s="200"/>
      <c r="R99" s="217"/>
      <c r="S99" s="217"/>
    </row>
    <row r="100" spans="1:19" ht="61.5" customHeight="1">
      <c r="A100" s="108" t="str">
        <f>Assessment_DataCollection!A227:G227</f>
        <v>2.3.4.a</v>
      </c>
      <c r="B100" s="60" t="str">
        <f>Assessment_DataCollection!B227</f>
        <v>2.3.4 a. Shall be in safe mechanical condition and equipped with:</v>
      </c>
      <c r="C100" s="69"/>
      <c r="D100" s="72"/>
      <c r="E100" s="270"/>
      <c r="F100" s="8" t="str">
        <f>Assessment_DataCollection!F227</f>
        <v>2.3.4.a</v>
      </c>
      <c r="G100" s="314" t="str">
        <f>Assessment_DataCollection!G227</f>
        <v xml:space="preserve">Do you have standards for training vehicles that they shall be in safe mechanical condition, equipped with the above, and meet all FMVSS? </v>
      </c>
      <c r="H100" s="192">
        <v>44277</v>
      </c>
      <c r="I100" s="193" t="s">
        <v>120</v>
      </c>
      <c r="J100" s="195" t="s">
        <v>685</v>
      </c>
      <c r="K100" s="195" t="s">
        <v>686</v>
      </c>
      <c r="L100" s="216">
        <v>44279</v>
      </c>
      <c r="M100" s="217" t="s">
        <v>238</v>
      </c>
      <c r="N100" s="198"/>
      <c r="O100" s="217"/>
      <c r="P100" s="199"/>
      <c r="Q100" s="200"/>
      <c r="R100" s="217"/>
      <c r="S100" s="217"/>
    </row>
    <row r="101" spans="1:19">
      <c r="A101" s="108"/>
      <c r="B101" s="60" t="str">
        <f>Assessment_DataCollection!B228</f>
        <v>• Dual-control brakes</v>
      </c>
      <c r="C101" s="69" t="str">
        <f>Assessment_DataCollection!C228</f>
        <v>Yes</v>
      </c>
      <c r="D101" s="72" t="str">
        <f>Assessment_DataCollection!D228</f>
        <v>Yes</v>
      </c>
      <c r="E101" s="270"/>
      <c r="F101" s="8"/>
      <c r="G101" s="314"/>
      <c r="H101" s="192"/>
      <c r="I101" s="193"/>
      <c r="J101" s="194"/>
      <c r="K101" s="195"/>
      <c r="L101" s="216"/>
      <c r="M101" s="217"/>
      <c r="N101" s="198"/>
      <c r="O101" s="217"/>
      <c r="P101" s="199"/>
      <c r="Q101" s="200"/>
      <c r="R101" s="217"/>
      <c r="S101" s="217"/>
    </row>
    <row r="102" spans="1:19">
      <c r="A102" s="108"/>
      <c r="B102" s="60" t="str">
        <f>Assessment_DataCollection!B229</f>
        <v>• Instructor eye-check and rear-view mirrors</v>
      </c>
      <c r="C102" s="69" t="str">
        <f>Assessment_DataCollection!C229</f>
        <v>Yes</v>
      </c>
      <c r="D102" s="72" t="str">
        <f>Assessment_DataCollection!D229</f>
        <v>Yes</v>
      </c>
      <c r="E102" s="270"/>
      <c r="F102" s="8"/>
      <c r="G102" s="314"/>
      <c r="H102" s="192"/>
      <c r="I102" s="193"/>
      <c r="J102" s="194"/>
      <c r="K102" s="195"/>
      <c r="L102" s="216"/>
      <c r="M102" s="217"/>
      <c r="N102" s="198"/>
      <c r="O102" s="217"/>
      <c r="P102" s="199"/>
      <c r="Q102" s="200"/>
      <c r="R102" s="217"/>
      <c r="S102" s="217"/>
    </row>
    <row r="103" spans="1:19" ht="40.5">
      <c r="A103" s="108"/>
      <c r="B103" s="60" t="str">
        <f>Assessment_DataCollection!B230</f>
        <v>• Signage visible from all sides of the vehicle, to provide a means for other roadway users to understand that instruction is taking place and provides a possible warning of unexpected maneuvers by the driver</v>
      </c>
      <c r="C103" s="69" t="str">
        <f>Assessment_DataCollection!C230</f>
        <v>Yes</v>
      </c>
      <c r="D103" s="72" t="str">
        <f>Assessment_DataCollection!D230</f>
        <v>Yes</v>
      </c>
      <c r="E103" s="270"/>
      <c r="F103" s="8"/>
      <c r="G103" s="314"/>
      <c r="H103" s="192"/>
      <c r="I103" s="193"/>
      <c r="J103" s="194"/>
      <c r="K103" s="195"/>
      <c r="L103" s="216"/>
      <c r="M103" s="217"/>
      <c r="N103" s="198"/>
      <c r="O103" s="217"/>
      <c r="P103" s="199"/>
      <c r="Q103" s="200"/>
      <c r="R103" s="217"/>
      <c r="S103" s="217"/>
    </row>
    <row r="104" spans="1:19" ht="40.5">
      <c r="A104" s="108"/>
      <c r="B104" s="60" t="str">
        <f>Assessment_DataCollection!B231</f>
        <v>• Meets all Federal Motor Vehicle Safety Standards (FMVSS) applicable to the vehicles used; and in accordance with the requirements of the State</v>
      </c>
      <c r="C104" s="69" t="str">
        <f>Assessment_DataCollection!C231</f>
        <v>Yes</v>
      </c>
      <c r="D104" s="72" t="str">
        <f>Assessment_DataCollection!D231</f>
        <v>Yes</v>
      </c>
      <c r="E104" s="270"/>
      <c r="F104" s="8"/>
      <c r="G104" s="314"/>
      <c r="H104" s="192"/>
      <c r="I104" s="193"/>
      <c r="J104" s="194"/>
      <c r="K104" s="195"/>
      <c r="L104" s="216"/>
      <c r="M104" s="217"/>
      <c r="N104" s="198"/>
      <c r="O104" s="217"/>
      <c r="P104" s="199"/>
      <c r="Q104" s="200"/>
      <c r="R104" s="217"/>
      <c r="S104" s="217"/>
    </row>
    <row r="105" spans="1:19" ht="65.25" customHeight="1">
      <c r="A105" s="108" t="str">
        <f>Assessment_DataCollection!A232:G232</f>
        <v>2.3.4.b</v>
      </c>
      <c r="B105" s="60" t="str">
        <f>Assessment_DataCollection!B232</f>
        <v>2.3.4 b. Shall not allow the driver education vehicle to be operated by a student without instructor supervision</v>
      </c>
      <c r="C105" s="69" t="str">
        <f>Assessment_DataCollection!C232</f>
        <v>Yes</v>
      </c>
      <c r="D105" s="72" t="str">
        <f>Assessment_DataCollection!D232</f>
        <v>Yes</v>
      </c>
      <c r="E105" s="270"/>
      <c r="F105" s="8" t="str">
        <f>Assessment_DataCollection!F232</f>
        <v>2.3.4.b</v>
      </c>
      <c r="G105" s="314" t="str">
        <f>Assessment_DataCollection!G232</f>
        <v xml:space="preserve">Do you have standards or requirements for training vehicles that does not allow the driver education vehicle to be operated by a student without instructor supervision?
</v>
      </c>
      <c r="H105" s="192">
        <v>44277</v>
      </c>
      <c r="I105" s="193" t="s">
        <v>120</v>
      </c>
      <c r="J105" s="195" t="s">
        <v>687</v>
      </c>
      <c r="K105" s="195" t="s">
        <v>688</v>
      </c>
      <c r="L105" s="216">
        <v>44279</v>
      </c>
      <c r="M105" s="217" t="s">
        <v>238</v>
      </c>
      <c r="N105" s="198"/>
      <c r="O105" s="217"/>
      <c r="P105" s="199"/>
      <c r="Q105" s="200"/>
      <c r="R105" s="217"/>
      <c r="S105" s="217"/>
    </row>
    <row r="106" spans="1:19" ht="40.5">
      <c r="A106" s="108" t="str">
        <f>Assessment_DataCollection!A233:G233</f>
        <v>2.3.4.c</v>
      </c>
      <c r="B106" s="60" t="str">
        <f>Assessment_DataCollection!B233</f>
        <v>2.3.4 c. Should be inspected at least annually by a state-approved inspection facility or qualified mechanic and meet all other State vehicle requirements</v>
      </c>
      <c r="C106" s="69" t="str">
        <f>Assessment_DataCollection!C233</f>
        <v>Yes</v>
      </c>
      <c r="D106" s="72" t="str">
        <f>Assessment_DataCollection!D233</f>
        <v>Yes</v>
      </c>
      <c r="E106" s="270"/>
      <c r="F106" s="8" t="str">
        <f>Assessment_DataCollection!F233</f>
        <v>2.3.4.c</v>
      </c>
      <c r="G106" s="314" t="str">
        <f>Assessment_DataCollection!G233</f>
        <v>Do you have standards for training vehicles to be inspected annually by an approved facility or mechanic?</v>
      </c>
      <c r="H106" s="192">
        <v>44277</v>
      </c>
      <c r="I106" s="193" t="s">
        <v>120</v>
      </c>
      <c r="J106" s="195" t="s">
        <v>685</v>
      </c>
      <c r="K106" s="195" t="s">
        <v>689</v>
      </c>
      <c r="L106" s="216">
        <v>44279</v>
      </c>
      <c r="M106" s="217" t="s">
        <v>238</v>
      </c>
      <c r="N106" s="198"/>
      <c r="O106" s="217"/>
      <c r="P106" s="199"/>
      <c r="Q106" s="200"/>
      <c r="R106" s="217"/>
      <c r="S106" s="217"/>
    </row>
    <row r="107" spans="1:19" ht="27">
      <c r="A107" s="108"/>
      <c r="B107" s="60"/>
      <c r="C107" s="69" t="s">
        <v>15</v>
      </c>
      <c r="D107" s="72"/>
      <c r="E107" s="270"/>
      <c r="F107" s="8"/>
      <c r="G107" s="314" t="str">
        <f>Assessment_DataCollection!G234</f>
        <v>If yes, what are your standards/</v>
      </c>
      <c r="H107" s="192">
        <v>44277</v>
      </c>
      <c r="I107" s="193" t="s">
        <v>120</v>
      </c>
      <c r="J107" s="195" t="s">
        <v>685</v>
      </c>
      <c r="K107" s="195" t="s">
        <v>689</v>
      </c>
      <c r="L107" s="216">
        <v>44279</v>
      </c>
      <c r="M107" s="217" t="s">
        <v>238</v>
      </c>
      <c r="N107" s="198"/>
      <c r="O107" s="217"/>
      <c r="P107" s="199"/>
      <c r="Q107" s="200"/>
      <c r="R107" s="217"/>
      <c r="S107" s="217"/>
    </row>
    <row r="108" spans="1:19" ht="35.25" customHeight="1">
      <c r="A108" s="108" t="str">
        <f>Assessment_DataCollection!A235:G235</f>
        <v>2.3.4.d</v>
      </c>
      <c r="B108" s="60" t="str">
        <f>Assessment_DataCollection!B235</f>
        <v>2.3.4 d. Should require all providers to keep a log on each training vehicle, covering issues such as safety and maintenance</v>
      </c>
      <c r="C108" s="69" t="str">
        <f>Assessment_DataCollection!C235</f>
        <v>No</v>
      </c>
      <c r="D108" s="132" t="str">
        <f>Assessment_DataCollection!D235</f>
        <v>No</v>
      </c>
      <c r="E108" s="270"/>
      <c r="F108" s="8" t="str">
        <f>Assessment_DataCollection!F235</f>
        <v>2.3.4.d</v>
      </c>
      <c r="G108" s="314" t="str">
        <f>Assessment_DataCollection!G235</f>
        <v xml:space="preserve">Is a log on each training vehicle, covering issues, such as safety and maintenance kept? </v>
      </c>
      <c r="H108" s="192">
        <v>44277</v>
      </c>
      <c r="I108" s="193" t="s">
        <v>120</v>
      </c>
      <c r="J108" s="194" t="s">
        <v>657</v>
      </c>
      <c r="K108" s="195"/>
      <c r="L108" s="216">
        <v>44279</v>
      </c>
      <c r="M108" s="217" t="s">
        <v>690</v>
      </c>
      <c r="N108" s="198" t="s">
        <v>691</v>
      </c>
      <c r="O108" s="217"/>
      <c r="P108" s="199"/>
      <c r="Q108" s="200"/>
      <c r="R108" s="217"/>
      <c r="S108" s="217"/>
    </row>
    <row r="109" spans="1:19">
      <c r="A109" s="108"/>
      <c r="B109" s="60"/>
      <c r="C109" s="69"/>
      <c r="D109" s="72"/>
      <c r="E109" s="270"/>
      <c r="F109" s="8"/>
      <c r="G109" s="314" t="str">
        <f>Assessment_DataCollection!G236</f>
        <v>What does the log cover?</v>
      </c>
      <c r="H109" s="192">
        <v>44277</v>
      </c>
      <c r="I109" s="193" t="s">
        <v>120</v>
      </c>
      <c r="J109" s="194" t="s">
        <v>260</v>
      </c>
      <c r="K109" s="195"/>
      <c r="L109" s="216"/>
      <c r="M109" s="217"/>
      <c r="N109" s="198"/>
      <c r="O109" s="217"/>
      <c r="P109" s="199"/>
      <c r="Q109" s="200"/>
      <c r="R109" s="217"/>
      <c r="S109" s="217"/>
    </row>
    <row r="110" spans="1:19" ht="75" customHeight="1">
      <c r="A110" s="108" t="str">
        <f>Assessment_DataCollection!A237:G237</f>
        <v>2.3.4.e</v>
      </c>
      <c r="B110" s="60" t="str">
        <f>Assessment_DataCollection!B237</f>
        <v>2.3.4 e. Should require additional equipment for behind-the-wheel and driving range instruction such as:</v>
      </c>
      <c r="C110" s="69"/>
      <c r="D110" s="72"/>
      <c r="E110" s="270"/>
      <c r="F110" s="8" t="str">
        <f>Assessment_DataCollection!F237</f>
        <v>2.3.4.e</v>
      </c>
      <c r="G110" s="314" t="str">
        <f>Assessment_DataCollection!G237</f>
        <v>Is additional equipment for behind-the-wheel and driving range instruction, such as those listed above required? What equipment do you require?</v>
      </c>
      <c r="H110" s="192">
        <v>44277</v>
      </c>
      <c r="I110" s="193" t="s">
        <v>120</v>
      </c>
      <c r="J110" s="194" t="s">
        <v>260</v>
      </c>
      <c r="K110" s="195"/>
      <c r="L110" s="216">
        <v>44279</v>
      </c>
      <c r="M110" s="217" t="s">
        <v>692</v>
      </c>
      <c r="N110" s="195" t="s">
        <v>693</v>
      </c>
      <c r="O110" s="217"/>
      <c r="P110" s="199"/>
      <c r="Q110" s="200"/>
      <c r="R110" s="217"/>
      <c r="S110" s="217"/>
    </row>
    <row r="111" spans="1:19">
      <c r="A111" s="108"/>
      <c r="B111" s="60" t="str">
        <f>Assessment_DataCollection!B238</f>
        <v>• Cell phone</v>
      </c>
      <c r="C111" s="69" t="str">
        <f>Assessment_DataCollection!C238</f>
        <v>Yes</v>
      </c>
      <c r="D111" s="72" t="str">
        <f>Assessment_DataCollection!D238</f>
        <v>Yes</v>
      </c>
      <c r="E111" s="270"/>
      <c r="F111" s="8"/>
      <c r="G111" s="314"/>
      <c r="H111" s="192"/>
      <c r="I111" s="193"/>
      <c r="J111" s="194"/>
      <c r="K111" s="195"/>
      <c r="L111" s="216"/>
      <c r="M111" s="217"/>
      <c r="N111" s="198"/>
      <c r="O111" s="217"/>
      <c r="P111" s="199"/>
      <c r="Q111" s="200"/>
      <c r="R111" s="217"/>
      <c r="S111" s="217"/>
    </row>
    <row r="112" spans="1:19">
      <c r="A112" s="108"/>
      <c r="B112" s="60" t="str">
        <f>Assessment_DataCollection!B239</f>
        <v>• First-aid/body fluid kit</v>
      </c>
      <c r="C112" s="69" t="str">
        <f>Assessment_DataCollection!C239</f>
        <v>Yes</v>
      </c>
      <c r="D112" s="72" t="str">
        <f>Assessment_DataCollection!D239</f>
        <v>Yes</v>
      </c>
      <c r="E112" s="270"/>
      <c r="F112" s="8"/>
      <c r="G112" s="314"/>
      <c r="H112" s="192"/>
      <c r="I112" s="193"/>
      <c r="J112" s="194"/>
      <c r="K112" s="195"/>
      <c r="L112" s="216"/>
      <c r="M112" s="217"/>
      <c r="N112" s="198"/>
      <c r="O112" s="217"/>
      <c r="P112" s="199"/>
      <c r="Q112" s="200"/>
      <c r="R112" s="217"/>
      <c r="S112" s="217"/>
    </row>
    <row r="113" spans="1:19">
      <c r="A113" s="108"/>
      <c r="B113" s="60" t="str">
        <f>Assessment_DataCollection!B240</f>
        <v>• Fire extinguisher (at least UL rated 5-B:C)</v>
      </c>
      <c r="C113" s="69" t="str">
        <f>Assessment_DataCollection!C240</f>
        <v>Yes</v>
      </c>
      <c r="D113" s="72" t="str">
        <f>Assessment_DataCollection!D240</f>
        <v>Yes</v>
      </c>
      <c r="E113" s="270"/>
      <c r="F113" s="8"/>
      <c r="G113" s="314"/>
      <c r="H113" s="192"/>
      <c r="I113" s="193"/>
      <c r="J113" s="194"/>
      <c r="K113" s="195"/>
      <c r="L113" s="216"/>
      <c r="M113" s="217"/>
      <c r="N113" s="198"/>
      <c r="O113" s="217"/>
      <c r="P113" s="199"/>
      <c r="Q113" s="200"/>
      <c r="R113" s="217"/>
      <c r="S113" s="217"/>
    </row>
    <row r="114" spans="1:19">
      <c r="A114" s="108"/>
      <c r="B114" s="60" t="str">
        <f>Assessment_DataCollection!B241</f>
        <v>• Safety kit</v>
      </c>
      <c r="C114" s="69" t="str">
        <f>Assessment_DataCollection!C241</f>
        <v>Yes</v>
      </c>
      <c r="D114" s="72" t="str">
        <f>Assessment_DataCollection!D241</f>
        <v>Yes</v>
      </c>
      <c r="E114" s="270"/>
      <c r="F114" s="8"/>
      <c r="G114" s="314"/>
      <c r="H114" s="192"/>
      <c r="I114" s="193"/>
      <c r="J114" s="194"/>
      <c r="K114" s="195"/>
      <c r="L114" s="216"/>
      <c r="M114" s="217"/>
      <c r="N114" s="198"/>
      <c r="O114" s="217"/>
      <c r="P114" s="199"/>
      <c r="Q114" s="200"/>
      <c r="R114" s="217"/>
      <c r="S114" s="217"/>
    </row>
    <row r="115" spans="1:19">
      <c r="A115" s="108"/>
      <c r="B115" s="60" t="str">
        <f>Assessment_DataCollection!B242</f>
        <v>• Reflective devices</v>
      </c>
      <c r="C115" s="69" t="str">
        <f>Assessment_DataCollection!C242</f>
        <v>Yes</v>
      </c>
      <c r="D115" s="72" t="str">
        <f>Assessment_DataCollection!D242</f>
        <v>Yes</v>
      </c>
      <c r="E115" s="270"/>
      <c r="F115" s="8"/>
      <c r="G115" s="314"/>
      <c r="H115" s="192"/>
      <c r="I115" s="193"/>
      <c r="J115" s="194"/>
      <c r="K115" s="195"/>
      <c r="L115" s="216"/>
      <c r="M115" s="217"/>
      <c r="N115" s="198"/>
      <c r="O115" s="217"/>
      <c r="P115" s="199"/>
      <c r="Q115" s="200"/>
      <c r="R115" s="217"/>
      <c r="S115" s="217"/>
    </row>
    <row r="116" spans="1:19">
      <c r="A116" s="108"/>
      <c r="B116" s="60" t="str">
        <f>Assessment_DataCollection!B243</f>
        <v>• Flashlight</v>
      </c>
      <c r="C116" s="69" t="str">
        <f>Assessment_DataCollection!C243</f>
        <v>No</v>
      </c>
      <c r="D116" s="132" t="str">
        <f>Assessment_DataCollection!D243</f>
        <v>No</v>
      </c>
      <c r="E116" s="270"/>
      <c r="F116" s="8"/>
      <c r="G116" s="314"/>
      <c r="H116" s="192"/>
      <c r="I116" s="193"/>
      <c r="J116" s="194"/>
      <c r="K116" s="195"/>
      <c r="L116" s="216"/>
      <c r="M116" s="217"/>
      <c r="N116" s="198"/>
      <c r="O116" s="217"/>
      <c r="P116" s="199"/>
      <c r="Q116" s="200"/>
      <c r="R116" s="217"/>
      <c r="S116" s="217"/>
    </row>
    <row r="117" spans="1:19">
      <c r="A117" s="108"/>
      <c r="B117" s="60" t="str">
        <f>Assessment_DataCollection!B244</f>
        <v>• Crash reporting kit</v>
      </c>
      <c r="C117" s="69" t="str">
        <f>Assessment_DataCollection!C244</f>
        <v>Yes</v>
      </c>
      <c r="D117" s="72" t="str">
        <f>Assessment_DataCollection!D244</f>
        <v>Yes</v>
      </c>
      <c r="E117" s="270"/>
      <c r="F117" s="8"/>
      <c r="G117" s="314"/>
      <c r="H117" s="192"/>
      <c r="I117" s="193"/>
      <c r="J117" s="194"/>
      <c r="K117" s="195"/>
      <c r="L117" s="216"/>
      <c r="M117" s="217"/>
      <c r="N117" s="198"/>
      <c r="O117" s="217"/>
      <c r="P117" s="199"/>
      <c r="Q117" s="200"/>
      <c r="R117" s="217"/>
      <c r="S117" s="217"/>
    </row>
    <row r="118" spans="1:19">
      <c r="A118" s="108"/>
      <c r="B118" s="60" t="str">
        <f>Assessment_DataCollection!B245</f>
        <v>• Brake and accelerator pedal extensions, if required</v>
      </c>
      <c r="C118" s="69" t="str">
        <f>Assessment_DataCollection!C245</f>
        <v>Yes</v>
      </c>
      <c r="D118" s="72" t="str">
        <f>Assessment_DataCollection!D245</f>
        <v>Yes</v>
      </c>
      <c r="E118" s="270"/>
      <c r="F118" s="8"/>
      <c r="G118" s="314"/>
      <c r="H118" s="192"/>
      <c r="I118" s="193"/>
      <c r="J118" s="194"/>
      <c r="K118" s="195"/>
      <c r="L118" s="216"/>
      <c r="M118" s="217"/>
      <c r="N118" s="198"/>
      <c r="O118" s="217"/>
      <c r="P118" s="199"/>
      <c r="Q118" s="200"/>
      <c r="R118" s="217"/>
      <c r="S118" s="217"/>
    </row>
    <row r="119" spans="1:19">
      <c r="A119" s="108"/>
      <c r="B119" s="60" t="str">
        <f>Assessment_DataCollection!B246</f>
        <v>• Appropriate seat cushion(s), if required</v>
      </c>
      <c r="C119" s="69" t="str">
        <f>Assessment_DataCollection!C246</f>
        <v>Yes</v>
      </c>
      <c r="D119" s="72" t="str">
        <f>Assessment_DataCollection!D246</f>
        <v>Yes</v>
      </c>
      <c r="E119" s="270"/>
      <c r="F119" s="8"/>
      <c r="G119" s="314"/>
      <c r="H119" s="192"/>
      <c r="I119" s="193"/>
      <c r="J119" s="194"/>
      <c r="K119" s="195"/>
      <c r="L119" s="216"/>
      <c r="M119" s="217"/>
      <c r="N119" s="198"/>
      <c r="O119" s="217"/>
      <c r="P119" s="199"/>
      <c r="Q119" s="200"/>
      <c r="R119" s="217"/>
      <c r="S119" s="217"/>
    </row>
    <row r="120" spans="1:19" ht="71.25">
      <c r="A120" s="108" t="str">
        <f>Assessment_DataCollection!A247:G247</f>
        <v>2.3.5</v>
      </c>
      <c r="B120" s="225"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120" s="3" t="str">
        <f>Assessment_DataCollection!C247</f>
        <v>Yes</v>
      </c>
      <c r="D120" s="3" t="str">
        <f>Assessment_DataCollection!D247</f>
        <v>Yes</v>
      </c>
      <c r="E120" s="270"/>
      <c r="F120" s="8" t="str">
        <f>Assessment_DataCollection!F247</f>
        <v>2.3.5</v>
      </c>
      <c r="G120" s="313" t="str">
        <f>Assessment_DataCollection!G247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H120" s="189"/>
      <c r="I120" s="189"/>
      <c r="J120" s="189"/>
      <c r="K120" s="189"/>
      <c r="L120" s="327"/>
      <c r="M120" s="327"/>
      <c r="N120" s="189"/>
      <c r="O120" s="189"/>
      <c r="P120" s="189"/>
      <c r="Q120" s="189"/>
      <c r="R120" s="189"/>
      <c r="S120" s="189"/>
    </row>
    <row r="121" spans="1:19">
      <c r="A121" s="108"/>
      <c r="B121" s="60"/>
      <c r="C121" s="69"/>
      <c r="D121" s="72"/>
      <c r="E121" s="270"/>
      <c r="F121" s="8"/>
      <c r="G121" s="314"/>
      <c r="H121" s="192"/>
      <c r="I121" s="193"/>
      <c r="J121" s="194"/>
      <c r="K121" s="195"/>
      <c r="L121" s="216"/>
      <c r="M121" s="217"/>
      <c r="N121" s="198"/>
      <c r="O121" s="217"/>
      <c r="P121" s="199"/>
      <c r="Q121" s="200"/>
      <c r="R121" s="217"/>
      <c r="S121" s="217"/>
    </row>
    <row r="122" spans="1:19">
      <c r="A122" s="108"/>
      <c r="B122" s="60" t="str">
        <f>Assessment_DataCollection!B249</f>
        <v>States shall establish requirements:</v>
      </c>
      <c r="C122" s="69"/>
      <c r="D122" s="72"/>
      <c r="E122" s="270"/>
      <c r="F122" s="8"/>
      <c r="G122" s="314"/>
      <c r="H122" s="192"/>
      <c r="I122" s="193"/>
      <c r="J122" s="194"/>
      <c r="K122" s="195"/>
      <c r="L122" s="216"/>
      <c r="M122" s="217"/>
      <c r="N122" s="198"/>
      <c r="O122" s="217"/>
      <c r="P122" s="199"/>
      <c r="Q122" s="200"/>
      <c r="R122" s="217"/>
      <c r="S122" s="217"/>
    </row>
    <row r="123" spans="1:19" ht="27">
      <c r="A123" s="108" t="str">
        <f>Assessment_DataCollection!A250:G250</f>
        <v>2.3.5.a</v>
      </c>
      <c r="B123" s="60" t="str">
        <f>Assessment_DataCollection!B250</f>
        <v>2.3.5 a. Do you allow simulation?</v>
      </c>
      <c r="C123" s="69" t="str">
        <f>Assessment_DataCollection!C250</f>
        <v>Yes</v>
      </c>
      <c r="D123" s="72" t="str">
        <f>Assessment_DataCollection!D250</f>
        <v>Yes</v>
      </c>
      <c r="E123" s="270"/>
      <c r="F123" s="8" t="str">
        <f>Assessment_DataCollection!F250</f>
        <v>2.3.5.a</v>
      </c>
      <c r="G123" s="314" t="str">
        <f>Assessment_DataCollection!G250</f>
        <v xml:space="preserve">Is driving simulation allowed? </v>
      </c>
      <c r="H123" s="192">
        <v>44277</v>
      </c>
      <c r="I123" s="193" t="s">
        <v>120</v>
      </c>
      <c r="J123" s="195" t="s">
        <v>694</v>
      </c>
      <c r="K123" s="195" t="s">
        <v>695</v>
      </c>
      <c r="L123" s="216">
        <v>44279</v>
      </c>
      <c r="M123" s="217" t="s">
        <v>238</v>
      </c>
      <c r="N123" s="198"/>
      <c r="O123" s="217"/>
      <c r="P123" s="199"/>
      <c r="Q123" s="200"/>
      <c r="R123" s="217"/>
      <c r="S123" s="217"/>
    </row>
    <row r="124" spans="1:19" ht="27">
      <c r="A124" s="108"/>
      <c r="B124" s="60"/>
      <c r="C124" s="69"/>
      <c r="D124" s="72"/>
      <c r="E124" s="270"/>
      <c r="F124" s="8"/>
      <c r="G124" s="314" t="str">
        <f>Assessment_DataCollection!G251</f>
        <v>If so, how many?</v>
      </c>
      <c r="H124" s="192">
        <v>44277</v>
      </c>
      <c r="I124" s="193" t="s">
        <v>120</v>
      </c>
      <c r="J124" s="195" t="s">
        <v>696</v>
      </c>
      <c r="K124" s="195" t="s">
        <v>695</v>
      </c>
      <c r="L124" s="216">
        <v>44279</v>
      </c>
      <c r="M124" s="217" t="s">
        <v>238</v>
      </c>
      <c r="N124" s="198"/>
      <c r="O124" s="217"/>
      <c r="P124" s="199"/>
      <c r="Q124" s="200"/>
      <c r="R124" s="217"/>
      <c r="S124" s="217"/>
    </row>
    <row r="125" spans="1:19" ht="54">
      <c r="A125" s="108"/>
      <c r="B125" s="60"/>
      <c r="C125" s="69"/>
      <c r="D125" s="72"/>
      <c r="E125" s="270"/>
      <c r="F125" s="8"/>
      <c r="G125" s="314" t="str">
        <f>Assessment_DataCollection!G252</f>
        <v>At what ratio?</v>
      </c>
      <c r="H125" s="192">
        <v>44277</v>
      </c>
      <c r="I125" s="193" t="s">
        <v>120</v>
      </c>
      <c r="J125" s="195" t="s">
        <v>697</v>
      </c>
      <c r="K125" s="195" t="s">
        <v>695</v>
      </c>
      <c r="L125" s="216">
        <v>44279</v>
      </c>
      <c r="M125" s="217" t="s">
        <v>238</v>
      </c>
      <c r="N125" s="198"/>
      <c r="O125" s="217"/>
      <c r="P125" s="199"/>
      <c r="Q125" s="200"/>
      <c r="R125" s="217"/>
      <c r="S125" s="217"/>
    </row>
    <row r="126" spans="1:19" ht="27">
      <c r="A126" s="108"/>
      <c r="B126" s="60" t="str">
        <f>Assessment_DataCollection!B253</f>
        <v>• Requires an instructor be trained in the use of simulation to teach the instruction</v>
      </c>
      <c r="C126" s="69" t="str">
        <f>Assessment_DataCollection!C253</f>
        <v>Yes</v>
      </c>
      <c r="D126" s="72" t="str">
        <f>Assessment_DataCollection!D253</f>
        <v>Yes</v>
      </c>
      <c r="E126" s="270"/>
      <c r="F126" s="8"/>
      <c r="G126" s="314" t="str">
        <f>Assessment_DataCollection!G253</f>
        <v xml:space="preserve">Are instructors required to be trained in simulation? </v>
      </c>
      <c r="H126" s="192">
        <v>44277</v>
      </c>
      <c r="I126" s="193" t="s">
        <v>120</v>
      </c>
      <c r="J126" s="194" t="s">
        <v>482</v>
      </c>
      <c r="K126" s="195"/>
      <c r="L126" s="216">
        <v>44279</v>
      </c>
      <c r="M126" s="217" t="s">
        <v>698</v>
      </c>
      <c r="N126" s="195" t="s">
        <v>695</v>
      </c>
      <c r="O126" s="217"/>
      <c r="P126" s="199"/>
      <c r="Q126" s="200"/>
      <c r="R126" s="217"/>
      <c r="S126" s="217"/>
    </row>
    <row r="127" spans="1:19">
      <c r="A127" s="108"/>
      <c r="B127" s="60"/>
      <c r="C127" s="69"/>
      <c r="D127" s="72"/>
      <c r="E127" s="270"/>
      <c r="F127" s="8"/>
      <c r="G127" s="314" t="str">
        <f>Assessment_DataCollection!G254</f>
        <v xml:space="preserve">How are they trained? </v>
      </c>
      <c r="H127" s="192">
        <v>44277</v>
      </c>
      <c r="I127" s="193" t="s">
        <v>120</v>
      </c>
      <c r="J127" s="194" t="s">
        <v>482</v>
      </c>
      <c r="K127" s="195"/>
      <c r="L127" s="216"/>
      <c r="M127" s="217"/>
      <c r="N127" s="198"/>
      <c r="O127" s="217"/>
      <c r="P127" s="199"/>
      <c r="Q127" s="200"/>
      <c r="R127" s="217"/>
      <c r="S127" s="217"/>
    </row>
    <row r="128" spans="1:19" ht="63" customHeight="1">
      <c r="A128" s="108"/>
      <c r="B128" s="60" t="str">
        <f>Assessment_DataCollection!B255</f>
        <v>• Supports the classroom and behind-the-wheel content and follows an approved curriculum</v>
      </c>
      <c r="C128" s="69" t="str">
        <f>Assessment_DataCollection!C255</f>
        <v>Yes</v>
      </c>
      <c r="D128" s="72" t="str">
        <f>Assessment_DataCollection!D255</f>
        <v>Yes</v>
      </c>
      <c r="E128" s="270"/>
      <c r="F128" s="8"/>
      <c r="G128" s="314" t="str">
        <f>Assessment_DataCollection!G255</f>
        <v xml:space="preserve">Do you require the simulation to support the classroom and BTW content and follow an approved curriculum? </v>
      </c>
      <c r="H128" s="192">
        <v>44277</v>
      </c>
      <c r="I128" s="193" t="s">
        <v>120</v>
      </c>
      <c r="J128" s="195" t="s">
        <v>699</v>
      </c>
      <c r="K128" s="195" t="s">
        <v>700</v>
      </c>
      <c r="L128" s="216">
        <v>44279</v>
      </c>
      <c r="M128" s="217" t="s">
        <v>701</v>
      </c>
      <c r="N128" s="198" t="s">
        <v>702</v>
      </c>
      <c r="O128" s="217"/>
      <c r="P128" s="199"/>
      <c r="Q128" s="200"/>
      <c r="R128" s="217"/>
      <c r="S128" s="217"/>
    </row>
    <row r="129" spans="1:19" ht="33" customHeight="1">
      <c r="A129" s="108"/>
      <c r="B129" s="60"/>
      <c r="C129" s="69">
        <f>Assessment_DataCollection!C256</f>
        <v>0</v>
      </c>
      <c r="D129" s="72">
        <f>Assessment_DataCollection!D256</f>
        <v>0</v>
      </c>
      <c r="E129" s="270"/>
      <c r="F129" s="8"/>
      <c r="G129" s="314" t="str">
        <f>Assessment_DataCollection!G256</f>
        <v>If yes, how do you do this and what approved curriculum does it follow?</v>
      </c>
      <c r="H129" s="192"/>
      <c r="I129" s="193"/>
      <c r="J129" s="194"/>
      <c r="K129" s="195"/>
      <c r="L129" s="216"/>
      <c r="M129" s="217"/>
      <c r="N129" s="351" t="s">
        <v>702</v>
      </c>
      <c r="O129" s="217"/>
      <c r="P129" s="199"/>
      <c r="Q129" s="200"/>
      <c r="R129" s="217"/>
      <c r="S129" s="217"/>
    </row>
    <row r="130" spans="1:19" ht="27">
      <c r="A130" s="108" t="str">
        <f>Assessment_DataCollection!A257:G257</f>
        <v>2.3.5.b</v>
      </c>
      <c r="B130" s="60" t="str">
        <f>Assessment_DataCollection!B257</f>
        <v>2.3.5 b. Do you allow driving range instruction?</v>
      </c>
      <c r="C130" s="69" t="str">
        <f>Assessment_DataCollection!C257</f>
        <v>No</v>
      </c>
      <c r="D130" s="72" t="str">
        <f>Assessment_DataCollection!D257</f>
        <v>No</v>
      </c>
      <c r="E130" s="270"/>
      <c r="F130" s="8" t="str">
        <f>Assessment_DataCollection!F257</f>
        <v>2.3.5.b</v>
      </c>
      <c r="G130" s="314" t="str">
        <f>Assessment_DataCollection!G257</f>
        <v xml:space="preserve">Are driving ranges allowed? </v>
      </c>
      <c r="H130" s="192">
        <v>44277</v>
      </c>
      <c r="I130" s="193" t="s">
        <v>120</v>
      </c>
      <c r="J130" s="195" t="s">
        <v>703</v>
      </c>
      <c r="K130" s="195" t="s">
        <v>704</v>
      </c>
      <c r="L130" s="216">
        <v>44279</v>
      </c>
      <c r="M130" s="217" t="s">
        <v>238</v>
      </c>
      <c r="N130" s="198"/>
      <c r="O130" s="217"/>
      <c r="P130" s="199"/>
      <c r="Q130" s="200"/>
      <c r="R130" s="217"/>
      <c r="S130" s="217"/>
    </row>
    <row r="131" spans="1:19" ht="27">
      <c r="A131" s="108"/>
      <c r="B131" s="60"/>
      <c r="C131" s="69">
        <f>Assessment_DataCollection!C258</f>
        <v>0</v>
      </c>
      <c r="D131" s="72">
        <f>Assessment_DataCollection!D258</f>
        <v>0</v>
      </c>
      <c r="E131" s="270"/>
      <c r="F131" s="8"/>
      <c r="G131" s="314" t="str">
        <f>Assessment_DataCollection!G258</f>
        <v>If yes, do you substitute hours of range for behind-the-wheel?</v>
      </c>
      <c r="H131" s="192">
        <v>44277</v>
      </c>
      <c r="I131" s="193" t="s">
        <v>120</v>
      </c>
      <c r="J131" s="195" t="s">
        <v>705</v>
      </c>
      <c r="K131" s="195" t="s">
        <v>704</v>
      </c>
      <c r="L131" s="216">
        <v>44279</v>
      </c>
      <c r="M131" s="217" t="s">
        <v>238</v>
      </c>
      <c r="N131" s="198"/>
      <c r="O131" s="217"/>
      <c r="P131" s="199"/>
      <c r="Q131" s="200"/>
      <c r="R131" s="217"/>
      <c r="S131" s="217"/>
    </row>
    <row r="132" spans="1:19" ht="27">
      <c r="A132" s="108"/>
      <c r="B132" s="60"/>
      <c r="C132" s="69">
        <f>Assessment_DataCollection!C259</f>
        <v>0</v>
      </c>
      <c r="D132" s="72">
        <f>Assessment_DataCollection!D259</f>
        <v>0</v>
      </c>
      <c r="E132" s="270"/>
      <c r="F132" s="8"/>
      <c r="G132" s="314" t="str">
        <f>Assessment_DataCollection!G259</f>
        <v>If so, how many?</v>
      </c>
      <c r="H132" s="192">
        <v>44277</v>
      </c>
      <c r="I132" s="193" t="s">
        <v>120</v>
      </c>
      <c r="J132" s="195" t="s">
        <v>260</v>
      </c>
      <c r="K132" s="195"/>
      <c r="L132" s="216">
        <v>44279</v>
      </c>
      <c r="M132" s="217" t="s">
        <v>706</v>
      </c>
      <c r="N132" s="195" t="s">
        <v>704</v>
      </c>
      <c r="O132" s="217"/>
      <c r="P132" s="199"/>
      <c r="Q132" s="200"/>
      <c r="R132" s="217"/>
      <c r="S132" s="217"/>
    </row>
    <row r="133" spans="1:19" ht="31.5" customHeight="1">
      <c r="A133" s="108"/>
      <c r="B133" s="60" t="str">
        <f>Assessment_DataCollection!B260</f>
        <v>• Requires an instructor be trained in the use of the driving range to teach the instruction</v>
      </c>
      <c r="C133" s="69" t="str">
        <f>Assessment_DataCollection!C260</f>
        <v>N/A</v>
      </c>
      <c r="D133" s="72" t="str">
        <f>Assessment_DataCollection!D260</f>
        <v>N/A</v>
      </c>
      <c r="E133" s="270"/>
      <c r="F133" s="8"/>
      <c r="G133" s="314" t="str">
        <f>Assessment_DataCollection!G260</f>
        <v xml:space="preserve">Are instructors required to be trained in driving ranges? How are they trained? </v>
      </c>
      <c r="H133" s="192">
        <v>44277</v>
      </c>
      <c r="I133" s="193" t="s">
        <v>120</v>
      </c>
      <c r="J133" s="194" t="s">
        <v>260</v>
      </c>
      <c r="K133" s="195"/>
      <c r="L133" s="216"/>
      <c r="M133" s="217"/>
      <c r="N133" s="198" t="s">
        <v>707</v>
      </c>
      <c r="O133" s="217"/>
      <c r="P133" s="199"/>
      <c r="Q133" s="200"/>
      <c r="R133" s="217"/>
      <c r="S133" s="217"/>
    </row>
    <row r="134" spans="1:19" ht="36" customHeight="1">
      <c r="A134" s="108"/>
      <c r="B134" s="60" t="str">
        <f>Assessment_DataCollection!B261</f>
        <v>• Requires driving range instruction support the classroom and behind-the-wheel content and follow an approved curriculum</v>
      </c>
      <c r="C134" s="69" t="str">
        <f>Assessment_DataCollection!C261</f>
        <v>N/A</v>
      </c>
      <c r="D134" s="72" t="str">
        <f>Assessment_DataCollection!D261</f>
        <v>N/A</v>
      </c>
      <c r="E134" s="270"/>
      <c r="F134" s="8"/>
      <c r="G134" s="314" t="str">
        <f>Assessment_DataCollection!G261</f>
        <v xml:space="preserve">Do you require the range instruction to support the classroom and BTW content and follow an approved curriculum? </v>
      </c>
      <c r="H134" s="192">
        <v>44277</v>
      </c>
      <c r="I134" s="193" t="s">
        <v>120</v>
      </c>
      <c r="J134" s="195" t="s">
        <v>705</v>
      </c>
      <c r="K134" s="195" t="s">
        <v>704</v>
      </c>
      <c r="L134" s="216">
        <v>44279</v>
      </c>
      <c r="M134" s="217" t="s">
        <v>238</v>
      </c>
      <c r="N134" s="198"/>
      <c r="O134" s="217"/>
      <c r="P134" s="199"/>
      <c r="Q134" s="200"/>
      <c r="R134" s="217"/>
      <c r="S134" s="217"/>
    </row>
    <row r="135" spans="1:19" ht="29.25" customHeight="1">
      <c r="A135" s="108"/>
      <c r="B135" s="60"/>
      <c r="C135" s="69">
        <f>Assessment_DataCollection!C262</f>
        <v>0</v>
      </c>
      <c r="D135" s="72">
        <f>Assessment_DataCollection!D262</f>
        <v>0</v>
      </c>
      <c r="E135" s="270"/>
      <c r="F135" s="8"/>
      <c r="G135" s="314" t="str">
        <f>Assessment_DataCollection!G262</f>
        <v>If yes, how do you do this and what approved curriculum does it follow?</v>
      </c>
      <c r="H135" s="192">
        <v>44277</v>
      </c>
      <c r="I135" s="193" t="s">
        <v>120</v>
      </c>
      <c r="J135" s="194" t="s">
        <v>260</v>
      </c>
      <c r="K135" s="195"/>
      <c r="L135" s="216"/>
      <c r="M135" s="217"/>
      <c r="N135" s="198"/>
      <c r="O135" s="217"/>
      <c r="P135" s="199"/>
      <c r="Q135" s="200"/>
      <c r="R135" s="217"/>
      <c r="S135" s="217"/>
    </row>
    <row r="136" spans="1:19">
      <c r="A136" s="108" t="str">
        <f>Assessment_DataCollection!A263:G263</f>
        <v>2.3.6</v>
      </c>
      <c r="B136" s="225" t="str">
        <f>Assessment_DataCollection!B263</f>
        <v>2.3.6 Do you allow computer-based independent student learning?</v>
      </c>
      <c r="C136" s="69" t="str">
        <f>Assessment_DataCollection!C263</f>
        <v>Planned</v>
      </c>
      <c r="D136" s="72" t="str">
        <f>Assessment_DataCollection!D263</f>
        <v>Planned</v>
      </c>
      <c r="E136" s="270"/>
      <c r="F136" s="8" t="str">
        <f>Assessment_DataCollection!F263</f>
        <v>2.3.6</v>
      </c>
      <c r="G136" s="313" t="str">
        <f>Assessment_DataCollection!G263</f>
        <v>2.3.6 Do you allow computer-based independent student learning?</v>
      </c>
      <c r="H136" s="189"/>
      <c r="I136" s="189"/>
      <c r="J136" s="189"/>
      <c r="K136" s="189"/>
      <c r="L136" s="327"/>
      <c r="M136" s="327"/>
      <c r="N136" s="189"/>
      <c r="O136" s="189"/>
      <c r="P136" s="189"/>
      <c r="Q136" s="189"/>
      <c r="R136" s="189"/>
      <c r="S136" s="189"/>
    </row>
    <row r="137" spans="1:19" ht="41.25" customHeight="1">
      <c r="A137" s="108"/>
      <c r="B137" s="60"/>
      <c r="C137" s="69">
        <f>Assessment_DataCollection!C264</f>
        <v>0</v>
      </c>
      <c r="D137" s="72">
        <f>Assessment_DataCollection!D264</f>
        <v>0</v>
      </c>
      <c r="E137" s="270"/>
      <c r="F137" s="8"/>
      <c r="G137" s="314" t="str">
        <f>Assessment_DataCollection!G264</f>
        <v xml:space="preserve">Is computer-based independent student learning allowed? If yes, do you substitute hours of computer-based student learning for classroom? If so, how many? </v>
      </c>
      <c r="H137" s="192">
        <v>44277</v>
      </c>
      <c r="I137" s="193" t="s">
        <v>120</v>
      </c>
      <c r="J137" s="194" t="s">
        <v>260</v>
      </c>
      <c r="K137" s="195"/>
      <c r="L137" s="216">
        <v>44279</v>
      </c>
      <c r="M137" s="217" t="s">
        <v>708</v>
      </c>
      <c r="N137" s="198" t="s">
        <v>709</v>
      </c>
      <c r="O137" s="217"/>
      <c r="P137" s="199"/>
      <c r="Q137" s="200"/>
      <c r="R137" s="217"/>
      <c r="S137" s="217"/>
    </row>
    <row r="138" spans="1:19" ht="54">
      <c r="A138" s="108" t="str">
        <f>Assessment_DataCollection!A265:G265</f>
        <v>2.3.6</v>
      </c>
      <c r="B138" s="60" t="str">
        <f>Assessment_DataCollection!B265</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38" s="69" t="str">
        <f>Assessment_DataCollection!C265</f>
        <v>N/A</v>
      </c>
      <c r="D138" s="72" t="str">
        <f>Assessment_DataCollection!D265</f>
        <v>N/A</v>
      </c>
      <c r="E138" s="270"/>
      <c r="F138" s="8" t="str">
        <f>Assessment_DataCollection!F265</f>
        <v>2.3.6</v>
      </c>
      <c r="G138" s="314" t="str">
        <f>Assessment_DataCollection!G265</f>
        <v>At what ratio?</v>
      </c>
      <c r="H138" s="192">
        <v>44277</v>
      </c>
      <c r="I138" s="193" t="s">
        <v>120</v>
      </c>
      <c r="J138" s="194" t="s">
        <v>260</v>
      </c>
      <c r="K138" s="195"/>
      <c r="L138" s="216"/>
      <c r="M138" s="217"/>
      <c r="N138" s="351" t="s">
        <v>709</v>
      </c>
      <c r="O138" s="217"/>
      <c r="P138" s="199"/>
      <c r="Q138" s="200"/>
      <c r="R138" s="217"/>
      <c r="S138" s="217"/>
    </row>
    <row r="139" spans="1:19">
      <c r="A139" s="108"/>
      <c r="B139" s="60" t="str">
        <f>Assessment_DataCollection!B266</f>
        <v>States shall establish requirements that:</v>
      </c>
      <c r="C139" s="69">
        <f>Assessment_DataCollection!C266</f>
        <v>0</v>
      </c>
      <c r="D139" s="72">
        <f>Assessment_DataCollection!D266</f>
        <v>0</v>
      </c>
      <c r="E139" s="270"/>
      <c r="F139" s="8"/>
      <c r="G139" s="314"/>
      <c r="H139" s="192"/>
      <c r="I139" s="193"/>
      <c r="J139" s="194"/>
      <c r="K139" s="195"/>
      <c r="L139" s="216"/>
      <c r="M139" s="217"/>
      <c r="N139" s="198"/>
      <c r="O139" s="217"/>
      <c r="P139" s="199"/>
      <c r="Q139" s="200"/>
      <c r="R139" s="217"/>
      <c r="S139" s="217"/>
    </row>
    <row r="140" spans="1:19" ht="42.75" customHeight="1">
      <c r="A140" s="108" t="str">
        <f>Assessment_DataCollection!A267:G267</f>
        <v>2.3.6.a</v>
      </c>
      <c r="B140" s="60" t="str">
        <f>Assessment_DataCollection!B267</f>
        <v>2.3.6 a. Requires an instructor be trained in the proper use of driver education computer-based independent student learning systems or is assisted by a person trained in the use of computers and computer programs</v>
      </c>
      <c r="C140" s="69" t="str">
        <f>Assessment_DataCollection!C267</f>
        <v>N/A</v>
      </c>
      <c r="D140" s="72" t="str">
        <f>Assessment_DataCollection!D267</f>
        <v>N/A</v>
      </c>
      <c r="E140" s="270"/>
      <c r="F140" s="8" t="str">
        <f>Assessment_DataCollection!F267</f>
        <v>2.3.6.a</v>
      </c>
      <c r="G140" s="314" t="str">
        <f>Assessment_DataCollection!G267</f>
        <v xml:space="preserve">Are instructors required to be trained in computer-based student learning? </v>
      </c>
      <c r="H140" s="192">
        <v>44277</v>
      </c>
      <c r="I140" s="193" t="s">
        <v>120</v>
      </c>
      <c r="J140" s="194" t="s">
        <v>260</v>
      </c>
      <c r="K140" s="195"/>
      <c r="L140" s="216"/>
      <c r="M140" s="217"/>
      <c r="N140" s="351" t="s">
        <v>709</v>
      </c>
      <c r="O140" s="217"/>
      <c r="P140" s="199"/>
      <c r="Q140" s="200"/>
      <c r="R140" s="217"/>
      <c r="S140" s="217"/>
    </row>
    <row r="141" spans="1:19" ht="27.75">
      <c r="A141" s="108"/>
      <c r="B141" s="60"/>
      <c r="C141" s="69">
        <f>Assessment_DataCollection!C268</f>
        <v>0</v>
      </c>
      <c r="D141" s="72">
        <f>Assessment_DataCollection!D268</f>
        <v>0</v>
      </c>
      <c r="E141" s="270"/>
      <c r="F141" s="8"/>
      <c r="G141" s="314" t="str">
        <f>Assessment_DataCollection!G268</f>
        <v>How are they trained?</v>
      </c>
      <c r="H141" s="192">
        <v>44277</v>
      </c>
      <c r="I141" s="193" t="s">
        <v>120</v>
      </c>
      <c r="J141" s="194" t="s">
        <v>260</v>
      </c>
      <c r="K141" s="195"/>
      <c r="L141" s="216"/>
      <c r="M141" s="217"/>
      <c r="N141" s="351" t="s">
        <v>709</v>
      </c>
      <c r="O141" s="217"/>
      <c r="P141" s="199"/>
      <c r="Q141" s="200"/>
      <c r="R141" s="217"/>
      <c r="S141" s="217"/>
    </row>
    <row r="142" spans="1:19" ht="38.25" customHeight="1">
      <c r="A142" s="108" t="str">
        <f>Assessment_DataCollection!A269:G269</f>
        <v>2.3.6.b</v>
      </c>
      <c r="B142" s="60" t="str">
        <f>Assessment_DataCollection!B269</f>
        <v>2.3.6 b. Stipulates computer-based independent student learning:</v>
      </c>
      <c r="C142" s="69">
        <f>Assessment_DataCollection!C269</f>
        <v>0</v>
      </c>
      <c r="D142" s="72">
        <f>Assessment_DataCollection!D269</f>
        <v>0</v>
      </c>
      <c r="E142" s="270"/>
      <c r="F142" s="8" t="str">
        <f>Assessment_DataCollection!F269</f>
        <v>2.3.6.b</v>
      </c>
      <c r="G142" s="314" t="str">
        <f>Assessment_DataCollection!G269</f>
        <v xml:space="preserve">Is the computer-based program required to proceed from simple to complex and support the goals and objectives of the driver education program? </v>
      </c>
      <c r="H142" s="192">
        <v>44277</v>
      </c>
      <c r="I142" s="193" t="s">
        <v>120</v>
      </c>
      <c r="J142" s="194" t="s">
        <v>260</v>
      </c>
      <c r="K142" s="195"/>
      <c r="L142" s="216"/>
      <c r="M142" s="217"/>
      <c r="N142" s="198" t="s">
        <v>709</v>
      </c>
      <c r="O142" s="217"/>
      <c r="P142" s="199"/>
      <c r="Q142" s="200"/>
      <c r="R142" s="217"/>
      <c r="S142" s="217"/>
    </row>
    <row r="143" spans="1:19" ht="40.5">
      <c r="A143" s="108"/>
      <c r="B143" s="60" t="str">
        <f>Assessment_DataCollection!B270</f>
        <v>• Be approved by the state, proceed from simple to complex and supports the goals and objectives of the driver education program</v>
      </c>
      <c r="C143" s="69" t="str">
        <f>Assessment_DataCollection!C270</f>
        <v>N/A</v>
      </c>
      <c r="D143" s="72" t="str">
        <f>Assessment_DataCollection!D270</f>
        <v>N/A</v>
      </c>
      <c r="E143" s="270"/>
      <c r="F143" s="8"/>
      <c r="G143" s="314" t="str">
        <f>Assessment_DataCollection!G270</f>
        <v xml:space="preserve">If yes, how do you do this? 
</v>
      </c>
      <c r="H143" s="192">
        <v>44277</v>
      </c>
      <c r="I143" s="193" t="s">
        <v>120</v>
      </c>
      <c r="J143" s="194" t="s">
        <v>260</v>
      </c>
      <c r="K143" s="195"/>
      <c r="L143" s="216"/>
      <c r="M143" s="217"/>
      <c r="N143" s="198" t="s">
        <v>709</v>
      </c>
      <c r="O143" s="217"/>
      <c r="P143" s="199"/>
      <c r="Q143" s="200"/>
      <c r="R143" s="217"/>
      <c r="S143" s="217"/>
    </row>
    <row r="144" spans="1:19" ht="25.5" customHeight="1">
      <c r="A144" s="108"/>
      <c r="B144" s="60" t="str">
        <f>Assessment_DataCollection!B271</f>
        <v>• Not be counted towards behind-the-wheel driver education</v>
      </c>
      <c r="C144" s="69" t="str">
        <f>Assessment_DataCollection!C271</f>
        <v>N/A</v>
      </c>
      <c r="D144" s="72" t="str">
        <f>Assessment_DataCollection!D271</f>
        <v>N/A</v>
      </c>
      <c r="E144" s="270"/>
      <c r="F144" s="8"/>
      <c r="G144" s="314" t="str">
        <f>Assessment_DataCollection!G271</f>
        <v>Do you require the computer-based program to be counted towards BTW? Please explain.</v>
      </c>
      <c r="H144" s="192">
        <v>44277</v>
      </c>
      <c r="I144" s="193" t="s">
        <v>120</v>
      </c>
      <c r="J144" s="194" t="s">
        <v>260</v>
      </c>
      <c r="K144" s="195"/>
      <c r="L144" s="216"/>
      <c r="M144" s="217"/>
      <c r="N144" s="198" t="s">
        <v>709</v>
      </c>
      <c r="O144" s="217"/>
      <c r="P144" s="199"/>
      <c r="Q144" s="200"/>
      <c r="R144" s="217"/>
      <c r="S144" s="217"/>
    </row>
    <row r="145" spans="1:19" ht="25.5" customHeight="1">
      <c r="A145" s="108"/>
      <c r="B145" s="60" t="str">
        <f>Assessment_DataCollection!B272</f>
        <v>• Be user-friendly and accessible to all students</v>
      </c>
      <c r="C145" s="69" t="str">
        <f>Assessment_DataCollection!C272</f>
        <v>N/A</v>
      </c>
      <c r="D145" s="72" t="str">
        <f>Assessment_DataCollection!D272</f>
        <v>N/A</v>
      </c>
      <c r="E145" s="270"/>
      <c r="F145" s="8"/>
      <c r="G145" s="314" t="str">
        <f>Assessment_DataCollection!G272</f>
        <v xml:space="preserve">Is it required the computer-based program is user-friendly and accessible to all students? </v>
      </c>
      <c r="H145" s="192">
        <v>44277</v>
      </c>
      <c r="I145" s="193" t="s">
        <v>120</v>
      </c>
      <c r="J145" s="194" t="s">
        <v>260</v>
      </c>
      <c r="K145" s="195"/>
      <c r="L145" s="216"/>
      <c r="M145" s="217"/>
      <c r="N145" s="198" t="s">
        <v>709</v>
      </c>
      <c r="O145" s="217"/>
      <c r="P145" s="199"/>
      <c r="Q145" s="200"/>
      <c r="R145" s="217"/>
      <c r="S145" s="217"/>
    </row>
    <row r="146" spans="1:19" ht="27">
      <c r="A146" s="108"/>
      <c r="B146" s="60" t="str">
        <f>Assessment_DataCollection!B273</f>
        <v>• Includes consequences for making incorrect skill, knowledge or attitudinal decisions or actions.</v>
      </c>
      <c r="C146" s="69" t="str">
        <f>Assessment_DataCollection!C273</f>
        <v>N/A</v>
      </c>
      <c r="D146" s="72" t="str">
        <f>Assessment_DataCollection!D273</f>
        <v>N/A</v>
      </c>
      <c r="E146" s="270"/>
      <c r="F146" s="8"/>
      <c r="G146" s="314" t="str">
        <f>Assessment_DataCollection!G273</f>
        <v>How have you accomplished this?</v>
      </c>
      <c r="H146" s="192">
        <v>44277</v>
      </c>
      <c r="I146" s="193" t="s">
        <v>120</v>
      </c>
      <c r="J146" s="194" t="s">
        <v>260</v>
      </c>
      <c r="K146" s="195"/>
      <c r="L146" s="216"/>
      <c r="M146" s="217"/>
      <c r="N146" s="198" t="s">
        <v>709</v>
      </c>
      <c r="O146" s="217"/>
      <c r="P146" s="199"/>
      <c r="Q146" s="200"/>
      <c r="R146" s="217"/>
      <c r="S146" s="217"/>
    </row>
    <row r="147" spans="1:19" ht="37.5" customHeight="1">
      <c r="A147" s="108"/>
      <c r="B147" s="60" t="str">
        <f>Assessment_DataCollection!B274</f>
        <v>• Provides remedial practice</v>
      </c>
      <c r="C147" s="69" t="str">
        <f>Assessment_DataCollection!C274</f>
        <v>N/A</v>
      </c>
      <c r="D147" s="72" t="str">
        <f>Assessment_DataCollection!D274</f>
        <v>N/A</v>
      </c>
      <c r="E147" s="270"/>
      <c r="F147" s="8"/>
      <c r="G147" s="314" t="str">
        <f>Assessment_DataCollection!G274</f>
        <v>Is it required the computer-based program includes consequences for making incorrect skill, knowledge or attitudinal decisions or actions? How is that done?</v>
      </c>
      <c r="H147" s="192">
        <v>44277</v>
      </c>
      <c r="I147" s="193" t="s">
        <v>120</v>
      </c>
      <c r="J147" s="194" t="s">
        <v>260</v>
      </c>
      <c r="K147" s="195"/>
      <c r="L147" s="216"/>
      <c r="M147" s="217"/>
      <c r="N147" s="198" t="s">
        <v>709</v>
      </c>
      <c r="O147" s="217"/>
      <c r="P147" s="199"/>
      <c r="Q147" s="200"/>
      <c r="R147" s="217"/>
      <c r="S147" s="217"/>
    </row>
    <row r="148" spans="1:19" ht="31.5" customHeight="1">
      <c r="A148" s="108"/>
      <c r="B148" s="60"/>
      <c r="C148" s="69"/>
      <c r="D148" s="72"/>
      <c r="E148" s="270"/>
      <c r="F148" s="8"/>
      <c r="G148" s="314" t="str">
        <f>Assessment_DataCollection!G275</f>
        <v>Is it required for the computer-based program to provide remedial practice? How is that done?</v>
      </c>
      <c r="H148" s="192">
        <v>44277</v>
      </c>
      <c r="I148" s="193" t="s">
        <v>120</v>
      </c>
      <c r="J148" s="194" t="s">
        <v>260</v>
      </c>
      <c r="K148" s="195"/>
      <c r="L148" s="216"/>
      <c r="M148" s="217"/>
      <c r="N148" s="198" t="s">
        <v>709</v>
      </c>
      <c r="O148" s="217"/>
      <c r="P148" s="199"/>
      <c r="Q148" s="200"/>
      <c r="R148" s="217"/>
      <c r="S148" s="217"/>
    </row>
    <row r="149" spans="1:19" ht="27">
      <c r="A149" s="108"/>
      <c r="B149" s="60"/>
      <c r="C149" s="69"/>
      <c r="D149" s="72"/>
      <c r="E149" s="270"/>
      <c r="F149" s="8"/>
      <c r="G149" s="314" t="str">
        <f>Assessment_DataCollection!G276</f>
        <v>How is that done?</v>
      </c>
      <c r="H149" s="192">
        <v>44277</v>
      </c>
      <c r="I149" s="193" t="s">
        <v>120</v>
      </c>
      <c r="J149" s="194" t="s">
        <v>260</v>
      </c>
      <c r="K149" s="195"/>
      <c r="L149" s="216"/>
      <c r="M149" s="217"/>
      <c r="N149" s="198" t="s">
        <v>709</v>
      </c>
      <c r="O149" s="217"/>
      <c r="P149" s="199"/>
      <c r="Q149" s="200"/>
      <c r="R149" s="217"/>
      <c r="S149" s="217"/>
    </row>
    <row r="150" spans="1:19" ht="36" customHeight="1">
      <c r="A150" s="108" t="str">
        <f>Assessment_DataCollection!A277:G277</f>
        <v>2.3.6.c</v>
      </c>
      <c r="B150" s="60" t="str">
        <f>Assessment_DataCollection!B277</f>
        <v>2.3.6 c. Ensures computer-based independent student learning is classified as classroom instruction and should not exceed the 120 minute per day maximum</v>
      </c>
      <c r="C150" s="131" t="str">
        <f>Assessment_DataCollection!C277</f>
        <v>N/A</v>
      </c>
      <c r="D150" s="132" t="str">
        <f>Assessment_DataCollection!D277</f>
        <v>N/A</v>
      </c>
      <c r="E150" s="270"/>
      <c r="F150" s="8" t="str">
        <f>Assessment_DataCollection!F277</f>
        <v>2.3.6.c</v>
      </c>
      <c r="G150" s="314" t="str">
        <f>Assessment_DataCollection!G277</f>
        <v xml:space="preserve">Do you ensure the computer-based program is classified as classroom instruction and does not exceed the 120 minute per day maximum? </v>
      </c>
      <c r="H150" s="192">
        <v>44277</v>
      </c>
      <c r="I150" s="193" t="s">
        <v>120</v>
      </c>
      <c r="J150" s="194" t="s">
        <v>260</v>
      </c>
      <c r="K150" s="195"/>
      <c r="L150" s="216"/>
      <c r="M150" s="217"/>
      <c r="N150" s="198" t="s">
        <v>709</v>
      </c>
      <c r="O150" s="217"/>
      <c r="P150" s="199"/>
      <c r="Q150" s="200"/>
      <c r="R150" s="217"/>
      <c r="S150" s="217"/>
    </row>
    <row r="151" spans="1:19" ht="27">
      <c r="A151" s="108"/>
      <c r="B151" s="60"/>
      <c r="C151" s="69"/>
      <c r="D151" s="72"/>
      <c r="E151" s="270"/>
      <c r="F151" s="8"/>
      <c r="G151" s="314" t="str">
        <f>Assessment_DataCollection!G278</f>
        <v xml:space="preserve">How long is the program? </v>
      </c>
      <c r="H151" s="192">
        <v>44277</v>
      </c>
      <c r="I151" s="193" t="s">
        <v>120</v>
      </c>
      <c r="J151" s="194" t="s">
        <v>260</v>
      </c>
      <c r="K151" s="195"/>
      <c r="L151" s="216"/>
      <c r="M151" s="217"/>
      <c r="N151" s="198" t="s">
        <v>709</v>
      </c>
      <c r="O151" s="217"/>
      <c r="P151" s="199"/>
      <c r="Q151" s="200"/>
      <c r="R151" s="217"/>
      <c r="S151" s="217"/>
    </row>
    <row r="152" spans="1:19">
      <c r="A152" s="108">
        <f>Assessment_DataCollection!A279:G279</f>
        <v>2.4</v>
      </c>
      <c r="B152" s="225" t="str">
        <f>Assessment_DataCollection!B279</f>
        <v>Online Delivery Methods</v>
      </c>
      <c r="C152" s="3"/>
      <c r="D152" s="3"/>
      <c r="E152" s="270"/>
      <c r="F152" s="8">
        <f>Assessment_DataCollection!F279</f>
        <v>2.4</v>
      </c>
      <c r="G152" s="313" t="str">
        <f>Assessment_DataCollection!G279</f>
        <v>Online Delivery Methods</v>
      </c>
      <c r="H152" s="189"/>
      <c r="I152" s="189"/>
      <c r="J152" s="189"/>
      <c r="K152" s="189"/>
      <c r="L152" s="327"/>
      <c r="M152" s="327"/>
      <c r="N152" s="189"/>
      <c r="O152" s="189"/>
      <c r="P152" s="189"/>
      <c r="Q152" s="189"/>
      <c r="R152" s="189"/>
      <c r="S152" s="189"/>
    </row>
    <row r="153" spans="1:19">
      <c r="A153" s="108"/>
      <c r="B153" s="60" t="str">
        <f>Assessment_DataCollection!B280</f>
        <v>Do you have online standards?</v>
      </c>
      <c r="C153" s="281" t="str">
        <f>Assessment_DataCollection!C280</f>
        <v>Planned</v>
      </c>
      <c r="D153" s="282" t="str">
        <f>Assessment_DataCollection!D280</f>
        <v>Planned</v>
      </c>
      <c r="E153" s="270"/>
      <c r="F153" s="8"/>
      <c r="G153" s="314" t="str">
        <f>Assessment_DataCollection!G280</f>
        <v>Do you have online standards?</v>
      </c>
      <c r="H153" s="192">
        <v>44277</v>
      </c>
      <c r="I153" s="193" t="s">
        <v>120</v>
      </c>
      <c r="J153" s="194" t="s">
        <v>255</v>
      </c>
      <c r="K153" s="195"/>
      <c r="L153" s="216">
        <v>44279</v>
      </c>
      <c r="M153" s="217" t="s">
        <v>238</v>
      </c>
      <c r="N153" s="198"/>
      <c r="O153" s="217"/>
      <c r="P153" s="199"/>
      <c r="Q153" s="200"/>
      <c r="R153" s="217"/>
      <c r="S153" s="217"/>
    </row>
    <row r="154" spans="1:19" ht="67.5">
      <c r="A154" s="108"/>
      <c r="B154" s="60" t="str">
        <f>Assessment_DataCollection!B281</f>
        <v>Do you allow online driver education?</v>
      </c>
      <c r="C154" s="281" t="str">
        <f>Assessment_DataCollection!C281</f>
        <v>Planned</v>
      </c>
      <c r="D154" s="282" t="str">
        <f>Assessment_DataCollection!D281</f>
        <v>Planned</v>
      </c>
      <c r="E154" s="270"/>
      <c r="F154" s="8"/>
      <c r="G154" s="314" t="str">
        <f>Assessment_DataCollection!G281</f>
        <v>Do you allow online driver education?</v>
      </c>
      <c r="H154" s="192">
        <v>44277</v>
      </c>
      <c r="I154" s="193" t="s">
        <v>401</v>
      </c>
      <c r="J154" s="195" t="s">
        <v>710</v>
      </c>
      <c r="K154" s="195" t="s">
        <v>711</v>
      </c>
      <c r="L154" s="216">
        <v>44279</v>
      </c>
      <c r="M154" s="217" t="s">
        <v>238</v>
      </c>
      <c r="N154" s="198"/>
      <c r="O154" s="217"/>
      <c r="P154" s="199"/>
      <c r="Q154" s="200"/>
      <c r="R154" s="217"/>
      <c r="S154" s="217"/>
    </row>
    <row r="155" spans="1:19" ht="64.5" customHeight="1">
      <c r="A155" s="108" t="str">
        <f>Assessment_DataCollection!A282:G282</f>
        <v>2.4.1</v>
      </c>
      <c r="B155" s="225" t="str">
        <f>Assessment_DataCollection!B282</f>
        <v>2.4.1 States shall establish requirements for the instructional design of online delivery of driver education, if permitted, that establishes how to organize, standardize, communicate and examine the instructional content/curriculum</v>
      </c>
      <c r="C155" s="281" t="str">
        <f>Assessment_DataCollection!C282</f>
        <v>N/A</v>
      </c>
      <c r="D155" s="132" t="str">
        <f>Assessment_DataCollection!D282</f>
        <v>N/A</v>
      </c>
      <c r="E155" s="270"/>
      <c r="F155" s="8" t="str">
        <f>Assessment_DataCollection!F282</f>
        <v>2.4.1</v>
      </c>
      <c r="G155" s="313" t="str">
        <f>Assessment_DataCollection!G282</f>
        <v>2.4.1 States shall establish requirements for the instructional design of online delivery of driver education, if permitted, that establishes how to organize, standardize, communicate and examine the instructional content/curriculum</v>
      </c>
      <c r="H155" s="189"/>
      <c r="I155" s="189"/>
      <c r="J155" s="189"/>
      <c r="K155" s="189"/>
      <c r="L155" s="327"/>
      <c r="M155" s="327"/>
      <c r="N155" s="189"/>
      <c r="O155" s="189"/>
      <c r="P155" s="189"/>
      <c r="Q155" s="189"/>
      <c r="R155" s="189"/>
      <c r="S155" s="189"/>
    </row>
    <row r="156" spans="1:19" ht="75.75" customHeight="1">
      <c r="A156" s="108"/>
      <c r="B156" s="60"/>
      <c r="C156" s="69"/>
      <c r="D156" s="72"/>
      <c r="E156" s="270"/>
      <c r="F156" s="8"/>
      <c r="G156" s="314" t="str">
        <f>Assessment_DataCollection!G283</f>
        <v xml:space="preserve">Is online driver education allowed? </v>
      </c>
      <c r="H156" s="192">
        <v>44277</v>
      </c>
      <c r="I156" s="193" t="s">
        <v>401</v>
      </c>
      <c r="J156" s="195" t="s">
        <v>710</v>
      </c>
      <c r="K156" s="195" t="s">
        <v>711</v>
      </c>
      <c r="L156" s="216">
        <v>44279</v>
      </c>
      <c r="M156" s="217" t="s">
        <v>712</v>
      </c>
      <c r="N156" s="198" t="s">
        <v>713</v>
      </c>
      <c r="O156" s="217"/>
      <c r="P156" s="199"/>
      <c r="Q156" s="200"/>
      <c r="R156" s="217"/>
      <c r="S156" s="217"/>
    </row>
    <row r="157" spans="1:19">
      <c r="A157" s="108"/>
      <c r="B157" s="60"/>
      <c r="C157" s="69"/>
      <c r="D157" s="72"/>
      <c r="E157" s="270"/>
      <c r="F157" s="8"/>
      <c r="G157" s="314" t="str">
        <f>Assessment_DataCollection!G284</f>
        <v xml:space="preserve">Is online driver education allowed? </v>
      </c>
      <c r="H157" s="192">
        <v>44277</v>
      </c>
      <c r="I157" s="193" t="s">
        <v>401</v>
      </c>
      <c r="J157" s="194" t="s">
        <v>714</v>
      </c>
      <c r="K157" s="195"/>
      <c r="L157" s="216"/>
      <c r="M157" s="217"/>
      <c r="N157" s="198"/>
      <c r="O157" s="217"/>
      <c r="P157" s="199"/>
      <c r="Q157" s="200"/>
      <c r="R157" s="217"/>
      <c r="S157" s="217"/>
    </row>
    <row r="158" spans="1:19" ht="54">
      <c r="A158" s="108" t="str">
        <f>Assessment_DataCollection!A285:G285</f>
        <v>2.4.1.a</v>
      </c>
      <c r="B158" s="60" t="str">
        <f>Assessment_DataCollection!B285</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158" s="131" t="str">
        <f>Assessment_DataCollection!C285</f>
        <v>N/A</v>
      </c>
      <c r="D158" s="132" t="str">
        <f>Assessment_DataCollection!D285</f>
        <v>N/A</v>
      </c>
      <c r="E158" s="270"/>
      <c r="F158" s="8" t="str">
        <f>Assessment_DataCollection!F285</f>
        <v>2.4.1.a</v>
      </c>
      <c r="G158" s="314" t="str">
        <f>Assessment_DataCollection!G285</f>
        <v xml:space="preserve">What does your online course syllabus provide? </v>
      </c>
      <c r="H158" s="192">
        <v>44277</v>
      </c>
      <c r="I158" s="193" t="s">
        <v>401</v>
      </c>
      <c r="J158" s="194" t="s">
        <v>260</v>
      </c>
      <c r="K158" s="195"/>
      <c r="L158" s="216"/>
      <c r="M158" s="217"/>
      <c r="N158" s="198" t="s">
        <v>709</v>
      </c>
      <c r="O158" s="217"/>
      <c r="P158" s="199"/>
      <c r="Q158" s="200"/>
      <c r="R158" s="217"/>
      <c r="S158" s="217"/>
    </row>
    <row r="159" spans="1:19" ht="25.5" customHeight="1">
      <c r="A159" s="108"/>
      <c r="B159" s="60" t="str">
        <f>Assessment_DataCollection!B286</f>
        <v>• Contact information includes hours of availability and expected response time</v>
      </c>
      <c r="C159" s="131" t="str">
        <f>Assessment_DataCollection!C286</f>
        <v>N/A</v>
      </c>
      <c r="D159" s="132" t="str">
        <f>Assessment_DataCollection!D286</f>
        <v>N/A</v>
      </c>
      <c r="E159" s="270"/>
      <c r="F159" s="8"/>
      <c r="G159" s="314" t="str">
        <f>Assessment_DataCollection!G286</f>
        <v xml:space="preserve">Is contact information included? </v>
      </c>
      <c r="H159" s="192">
        <v>44277</v>
      </c>
      <c r="I159" s="193" t="s">
        <v>401</v>
      </c>
      <c r="J159" s="194" t="s">
        <v>260</v>
      </c>
      <c r="K159" s="195"/>
      <c r="L159" s="216"/>
      <c r="M159" s="217"/>
      <c r="N159" s="198" t="s">
        <v>709</v>
      </c>
      <c r="O159" s="217"/>
      <c r="P159" s="199"/>
      <c r="Q159" s="200"/>
      <c r="R159" s="217"/>
      <c r="S159" s="217"/>
    </row>
    <row r="160" spans="1:19" ht="27">
      <c r="A160" s="108"/>
      <c r="B160" s="60" t="str">
        <f>Assessment_DataCollection!B287</f>
        <v>• Contact information for online instructors and the online instructor’s hours of availability are clearly posted on the course website</v>
      </c>
      <c r="C160" s="131" t="str">
        <f>Assessment_DataCollection!C287</f>
        <v>N/A</v>
      </c>
      <c r="D160" s="132" t="str">
        <f>Assessment_DataCollection!D287</f>
        <v>N/A</v>
      </c>
      <c r="E160" s="270"/>
      <c r="F160" s="8"/>
      <c r="G160" s="314" t="str">
        <f>Assessment_DataCollection!G287</f>
        <v>If yes, what contact information do you require be provided?</v>
      </c>
      <c r="H160" s="192">
        <v>44277</v>
      </c>
      <c r="I160" s="193" t="s">
        <v>401</v>
      </c>
      <c r="J160" s="194" t="s">
        <v>260</v>
      </c>
      <c r="K160" s="195"/>
      <c r="L160" s="216"/>
      <c r="M160" s="217"/>
      <c r="N160" s="198" t="s">
        <v>709</v>
      </c>
      <c r="O160" s="217"/>
      <c r="P160" s="199"/>
      <c r="Q160" s="200"/>
      <c r="R160" s="217"/>
      <c r="S160" s="217"/>
    </row>
    <row r="161" spans="1:19" ht="27">
      <c r="A161" s="108" t="str">
        <f>Assessment_DataCollection!A288:G288</f>
        <v>2.4.1.b</v>
      </c>
      <c r="B161" s="60" t="str">
        <f>Assessment_DataCollection!B288</f>
        <v>2.4.1 b. Course timeline, important dates, and deadlines are clearly described in the syllabus and on the website</v>
      </c>
      <c r="C161" s="131" t="str">
        <f>Assessment_DataCollection!C288</f>
        <v>N/A</v>
      </c>
      <c r="D161" s="132" t="str">
        <f>Assessment_DataCollection!D288</f>
        <v>N/A</v>
      </c>
      <c r="E161" s="270"/>
      <c r="F161" s="8" t="str">
        <f>Assessment_DataCollection!F288</f>
        <v>2.4.1.b</v>
      </c>
      <c r="G161" s="314" t="str">
        <f>Assessment_DataCollection!G288</f>
        <v xml:space="preserve">Is a course timeline, important dates, and deadlines provided? </v>
      </c>
      <c r="H161" s="192">
        <v>44277</v>
      </c>
      <c r="I161" s="193" t="s">
        <v>401</v>
      </c>
      <c r="J161" s="194" t="s">
        <v>260</v>
      </c>
      <c r="K161" s="195"/>
      <c r="L161" s="216"/>
      <c r="M161" s="217"/>
      <c r="N161" s="198" t="s">
        <v>709</v>
      </c>
      <c r="O161" s="217"/>
      <c r="P161" s="199"/>
      <c r="Q161" s="200"/>
      <c r="R161" s="217"/>
      <c r="S161" s="217"/>
    </row>
    <row r="162" spans="1:19" ht="27">
      <c r="A162" s="108"/>
      <c r="B162" s="60"/>
      <c r="C162" s="69"/>
      <c r="D162" s="72"/>
      <c r="E162" s="270"/>
      <c r="F162" s="8"/>
      <c r="G162" s="314" t="str">
        <f>Assessment_DataCollection!G289</f>
        <v xml:space="preserve">If yes, what do you provide? </v>
      </c>
      <c r="H162" s="192">
        <v>44277</v>
      </c>
      <c r="I162" s="193" t="s">
        <v>401</v>
      </c>
      <c r="J162" s="194" t="s">
        <v>260</v>
      </c>
      <c r="K162" s="195"/>
      <c r="L162" s="216"/>
      <c r="M162" s="217"/>
      <c r="N162" s="198" t="s">
        <v>709</v>
      </c>
      <c r="O162" s="217"/>
      <c r="P162" s="199"/>
      <c r="Q162" s="200"/>
      <c r="R162" s="217"/>
      <c r="S162" s="217"/>
    </row>
    <row r="163" spans="1:19" ht="30" customHeight="1">
      <c r="A163" s="108" t="str">
        <f>Assessment_DataCollection!A290:G290</f>
        <v>2.4.1.c</v>
      </c>
      <c r="B163" s="60" t="str">
        <f>Assessment_DataCollection!B290</f>
        <v>2.4.1 c. The syllabus and curriculum both outline any required parent participation and monitoring</v>
      </c>
      <c r="C163" s="131" t="str">
        <f>Assessment_DataCollection!C290</f>
        <v>N/A</v>
      </c>
      <c r="D163" s="132" t="str">
        <f>Assessment_DataCollection!D290</f>
        <v>N/A</v>
      </c>
      <c r="E163" s="270"/>
      <c r="F163" s="8" t="str">
        <f>Assessment_DataCollection!F290</f>
        <v>2.4.1.c</v>
      </c>
      <c r="G163" s="314" t="str">
        <f>Assessment_DataCollection!G290</f>
        <v>Does the syllabus and curriculum both outline any required parent participation and monitoring?</v>
      </c>
      <c r="H163" s="192">
        <v>44277</v>
      </c>
      <c r="I163" s="193" t="s">
        <v>401</v>
      </c>
      <c r="J163" s="194" t="s">
        <v>260</v>
      </c>
      <c r="K163" s="195"/>
      <c r="L163" s="216"/>
      <c r="M163" s="217"/>
      <c r="N163" s="198" t="s">
        <v>709</v>
      </c>
      <c r="O163" s="217"/>
      <c r="P163" s="199"/>
      <c r="Q163" s="200"/>
      <c r="R163" s="217"/>
      <c r="S163" s="217"/>
    </row>
    <row r="164" spans="1:19" ht="45" customHeight="1">
      <c r="A164" s="108"/>
      <c r="B164" s="60"/>
      <c r="C164" s="69"/>
      <c r="D164" s="72"/>
      <c r="E164" s="270"/>
      <c r="F164" s="8"/>
      <c r="G164" s="314" t="str">
        <f>Assessment_DataCollection!G291</f>
        <v xml:space="preserve">If yes, what kind of parent participation and monitoring? Please explain. </v>
      </c>
      <c r="H164" s="192">
        <v>44277</v>
      </c>
      <c r="I164" s="193" t="s">
        <v>401</v>
      </c>
      <c r="J164" s="194" t="s">
        <v>260</v>
      </c>
      <c r="K164" s="195"/>
      <c r="L164" s="216"/>
      <c r="M164" s="217"/>
      <c r="N164" s="198" t="s">
        <v>709</v>
      </c>
      <c r="O164" s="217"/>
      <c r="P164" s="199"/>
      <c r="Q164" s="200"/>
      <c r="R164" s="217"/>
      <c r="S164" s="217"/>
    </row>
    <row r="165" spans="1:19" ht="50.25" customHeight="1">
      <c r="A165" s="108" t="str">
        <f>Assessment_DataCollection!A292:G292</f>
        <v>2.4.1.d</v>
      </c>
      <c r="B165" s="60" t="str">
        <f>Assessment_DataCollection!B292</f>
        <v>2.4.1 d. For parent-taught driver education, the course curriculum has a specific component requiring regular parent participation, in addition to conducting the behind-the-wheel portion of the course</v>
      </c>
      <c r="C165" s="131" t="str">
        <f>Assessment_DataCollection!C292</f>
        <v>N/A</v>
      </c>
      <c r="D165" s="132" t="str">
        <f>Assessment_DataCollection!D292</f>
        <v>N/A</v>
      </c>
      <c r="E165" s="270"/>
      <c r="F165" s="8" t="str">
        <f>Assessment_DataCollection!F292</f>
        <v>2.4.1.d</v>
      </c>
      <c r="G165" s="314" t="str">
        <f>Assessment_DataCollection!G292</f>
        <v xml:space="preserve">For parent-taught driver education, does the course curriculum have a specific component requiring regular parent participation, in addition to conducting the behind-the-wheel portion of the course? </v>
      </c>
      <c r="H165" s="192">
        <v>44277</v>
      </c>
      <c r="I165" s="193" t="s">
        <v>401</v>
      </c>
      <c r="J165" s="194" t="s">
        <v>260</v>
      </c>
      <c r="K165" s="195"/>
      <c r="L165" s="216"/>
      <c r="M165" s="217"/>
      <c r="N165" s="198" t="s">
        <v>709</v>
      </c>
      <c r="O165" s="217"/>
      <c r="P165" s="199"/>
      <c r="Q165" s="200"/>
      <c r="R165" s="217"/>
      <c r="S165" s="217"/>
    </row>
    <row r="166" spans="1:19" ht="27">
      <c r="A166" s="108" t="s">
        <v>15</v>
      </c>
      <c r="B166" s="60" t="s">
        <v>15</v>
      </c>
      <c r="C166" s="69"/>
      <c r="D166" s="72"/>
      <c r="E166" s="270"/>
      <c r="F166" s="8"/>
      <c r="G166" s="314" t="str">
        <f>Assessment_DataCollection!G293</f>
        <v xml:space="preserve">If yes, what is the parent participation? Please explain. </v>
      </c>
      <c r="H166" s="192">
        <v>44277</v>
      </c>
      <c r="I166" s="193" t="s">
        <v>401</v>
      </c>
      <c r="J166" s="194" t="s">
        <v>260</v>
      </c>
      <c r="K166" s="195"/>
      <c r="L166" s="216"/>
      <c r="M166" s="217"/>
      <c r="N166" s="198" t="s">
        <v>709</v>
      </c>
      <c r="O166" s="217"/>
      <c r="P166" s="199"/>
      <c r="Q166" s="200"/>
      <c r="R166" s="217"/>
      <c r="S166" s="217"/>
    </row>
    <row r="167" spans="1:19" ht="40.5">
      <c r="A167" s="108" t="str">
        <f>Assessment_DataCollection!A294:G294</f>
        <v>2.4.1.e</v>
      </c>
      <c r="B167" s="60" t="str">
        <f>Assessment_DataCollection!B294</f>
        <v>2.4.1 e. The course is organized into units and lessons, each of which follows a knowledge map and, where appropriate, builds upon previous units and/or concepts</v>
      </c>
      <c r="C167" s="131" t="str">
        <f>Assessment_DataCollection!C294</f>
        <v>N/A</v>
      </c>
      <c r="D167" s="132" t="str">
        <f>Assessment_DataCollection!D294</f>
        <v>N/A</v>
      </c>
      <c r="E167" s="270"/>
      <c r="F167" s="8" t="str">
        <f>Assessment_DataCollection!F294</f>
        <v>2.4.1.e</v>
      </c>
      <c r="G167" s="314" t="str">
        <f>Assessment_DataCollection!G294</f>
        <v xml:space="preserve">Is the online course organized into units and lessons? </v>
      </c>
      <c r="H167" s="192">
        <v>44277</v>
      </c>
      <c r="I167" s="193" t="s">
        <v>401</v>
      </c>
      <c r="J167" s="194" t="s">
        <v>260</v>
      </c>
      <c r="K167" s="195"/>
      <c r="L167" s="216"/>
      <c r="M167" s="217"/>
      <c r="N167" s="198" t="s">
        <v>709</v>
      </c>
      <c r="O167" s="217"/>
      <c r="P167" s="199"/>
      <c r="Q167" s="200"/>
      <c r="R167" s="217"/>
      <c r="S167" s="217"/>
    </row>
    <row r="168" spans="1:19" ht="27">
      <c r="A168" s="108" t="s">
        <v>15</v>
      </c>
      <c r="B168" s="60" t="s">
        <v>15</v>
      </c>
      <c r="C168" s="69"/>
      <c r="D168" s="72"/>
      <c r="E168" s="270"/>
      <c r="F168" s="8"/>
      <c r="G168" s="314" t="str">
        <f>Assessment_DataCollection!G295</f>
        <v>How is it organized? What are the units and lessons?</v>
      </c>
      <c r="H168" s="192">
        <v>44277</v>
      </c>
      <c r="I168" s="193" t="s">
        <v>401</v>
      </c>
      <c r="J168" s="194" t="s">
        <v>260</v>
      </c>
      <c r="K168" s="195"/>
      <c r="L168" s="216"/>
      <c r="M168" s="217"/>
      <c r="N168" s="198" t="s">
        <v>709</v>
      </c>
      <c r="O168" s="217"/>
      <c r="P168" s="199"/>
      <c r="Q168" s="200"/>
      <c r="R168" s="217"/>
      <c r="S168" s="217"/>
    </row>
    <row r="169" spans="1:19" ht="30.75" customHeight="1">
      <c r="A169" s="108" t="s">
        <v>15</v>
      </c>
      <c r="B169" s="60" t="s">
        <v>15</v>
      </c>
      <c r="C169" s="69"/>
      <c r="D169" s="72"/>
      <c r="E169" s="270"/>
      <c r="F169" s="8"/>
      <c r="G169" s="314" t="str">
        <f>Assessment_DataCollection!G296</f>
        <v xml:space="preserve">Do the lessons follow a knowledge map that builds upon previous units and/or concepts? If yes, please explain. </v>
      </c>
      <c r="H169" s="192">
        <v>44277</v>
      </c>
      <c r="I169" s="193" t="s">
        <v>401</v>
      </c>
      <c r="J169" s="194" t="s">
        <v>260</v>
      </c>
      <c r="K169" s="195"/>
      <c r="L169" s="216"/>
      <c r="M169" s="217"/>
      <c r="N169" s="198" t="s">
        <v>709</v>
      </c>
      <c r="O169" s="217"/>
      <c r="P169" s="199"/>
      <c r="Q169" s="200"/>
      <c r="R169" s="217"/>
      <c r="S169" s="217"/>
    </row>
    <row r="170" spans="1:19" ht="35.25" customHeight="1">
      <c r="A170" s="108" t="str">
        <f>Assessment_DataCollection!A297:G297</f>
        <v>2.4.1.f</v>
      </c>
      <c r="B170" s="60" t="str">
        <f>Assessment_DataCollection!B297</f>
        <v>2.4.1 f. The curriculum must be up-to-date, accurate, and meet state-established driver education content standards</v>
      </c>
      <c r="C170" s="131" t="str">
        <f>Assessment_DataCollection!C297</f>
        <v>N/A</v>
      </c>
      <c r="D170" s="132" t="str">
        <f>Assessment_DataCollection!D297</f>
        <v>N/A</v>
      </c>
      <c r="E170" s="270"/>
      <c r="F170" s="8" t="str">
        <f>Assessment_DataCollection!F297</f>
        <v>2.4.1.f</v>
      </c>
      <c r="G170" s="314" t="str">
        <f>Assessment_DataCollection!G297</f>
        <v>How do you ensure the curriculum is up-to-date? What is the process?</v>
      </c>
      <c r="H170" s="192">
        <v>44277</v>
      </c>
      <c r="I170" s="193" t="s">
        <v>401</v>
      </c>
      <c r="J170" s="194" t="s">
        <v>260</v>
      </c>
      <c r="K170" s="195"/>
      <c r="L170" s="216"/>
      <c r="M170" s="217"/>
      <c r="N170" s="198" t="s">
        <v>709</v>
      </c>
      <c r="O170" s="217"/>
      <c r="P170" s="199"/>
      <c r="Q170" s="200"/>
      <c r="R170" s="217"/>
      <c r="S170" s="217"/>
    </row>
    <row r="171" spans="1:19" ht="53.25" customHeight="1">
      <c r="A171" s="108" t="str">
        <f>Assessment_DataCollection!A298:G298</f>
        <v>2.4.1.g</v>
      </c>
      <c r="B171" s="60" t="str">
        <f>Assessment_DataCollection!B298</f>
        <v>2.4.1 g. The curriculum uses active learning and incorporates higher-order/critical thinking skills</v>
      </c>
      <c r="C171" s="131" t="str">
        <f>Assessment_DataCollection!C298</f>
        <v>N/A</v>
      </c>
      <c r="D171" s="132" t="str">
        <f>Assessment_DataCollection!D298</f>
        <v>N/A</v>
      </c>
      <c r="E171" s="270"/>
      <c r="F171" s="8" t="str">
        <f>Assessment_DataCollection!F298</f>
        <v>2.4.1.g</v>
      </c>
      <c r="G171" s="314" t="str">
        <f>Assessment_DataCollection!G298</f>
        <v xml:space="preserve">How does the curriculum use active learning and incorporate higher-order/critical thinking skills? </v>
      </c>
      <c r="H171" s="192">
        <v>44277</v>
      </c>
      <c r="I171" s="193" t="s">
        <v>401</v>
      </c>
      <c r="J171" s="194" t="s">
        <v>260</v>
      </c>
      <c r="K171" s="195"/>
      <c r="L171" s="216"/>
      <c r="M171" s="217"/>
      <c r="N171" s="198" t="s">
        <v>709</v>
      </c>
      <c r="O171" s="217"/>
      <c r="P171" s="199"/>
      <c r="Q171" s="200"/>
      <c r="R171" s="217"/>
      <c r="S171" s="217"/>
    </row>
    <row r="172" spans="1:19" ht="36" customHeight="1">
      <c r="A172" s="108" t="str">
        <f>Assessment_DataCollection!A299:G299</f>
        <v>2.4.1.h</v>
      </c>
      <c r="B172" s="60" t="str">
        <f>Assessment_DataCollection!B299</f>
        <v>2.4.1 h. The instructional design encourages learners to reflect upon what they have learned as a means to improve retention of concepts</v>
      </c>
      <c r="C172" s="131" t="str">
        <f>Assessment_DataCollection!C299</f>
        <v>N/A</v>
      </c>
      <c r="D172" s="132" t="str">
        <f>Assessment_DataCollection!D299</f>
        <v>N/A</v>
      </c>
      <c r="E172" s="270"/>
      <c r="F172" s="8" t="str">
        <f>Assessment_DataCollection!F299</f>
        <v>2.4.1.h</v>
      </c>
      <c r="G172" s="314" t="str">
        <f>Assessment_DataCollection!G299</f>
        <v xml:space="preserve">Does the instructional design include review pages or questions that help the learner reflect upon what was taught? </v>
      </c>
      <c r="H172" s="192">
        <v>44277</v>
      </c>
      <c r="I172" s="193" t="s">
        <v>401</v>
      </c>
      <c r="J172" s="194" t="s">
        <v>260</v>
      </c>
      <c r="K172" s="195"/>
      <c r="L172" s="216"/>
      <c r="M172" s="217"/>
      <c r="N172" s="198" t="s">
        <v>709</v>
      </c>
      <c r="O172" s="217"/>
      <c r="P172" s="199"/>
      <c r="Q172" s="200"/>
      <c r="R172" s="217"/>
      <c r="S172" s="217"/>
    </row>
    <row r="173" spans="1:19" ht="37.5" customHeight="1">
      <c r="A173" s="108" t="s">
        <v>15</v>
      </c>
      <c r="B173" s="60" t="s">
        <v>15</v>
      </c>
      <c r="C173" s="69"/>
      <c r="D173" s="72"/>
      <c r="E173" s="270"/>
      <c r="F173" s="8"/>
      <c r="G173" s="314" t="str">
        <f>Assessment_DataCollection!G300</f>
        <v xml:space="preserve">How else is the learner given an opportunity to reflect upon what they have learned? </v>
      </c>
      <c r="H173" s="192">
        <v>44277</v>
      </c>
      <c r="I173" s="193" t="s">
        <v>401</v>
      </c>
      <c r="J173" s="194" t="s">
        <v>260</v>
      </c>
      <c r="K173" s="195"/>
      <c r="L173" s="216"/>
      <c r="M173" s="217"/>
      <c r="N173" s="198" t="s">
        <v>709</v>
      </c>
      <c r="O173" s="217"/>
      <c r="P173" s="199"/>
      <c r="Q173" s="200"/>
      <c r="R173" s="217"/>
      <c r="S173" s="217"/>
    </row>
    <row r="174" spans="1:19" ht="30" customHeight="1">
      <c r="A174" s="108" t="str">
        <f>Assessment_DataCollection!A301:G301</f>
        <v>2.4.1.i</v>
      </c>
      <c r="B174" s="60" t="str">
        <f>Assessment_DataCollection!B301</f>
        <v>2.4.1 i. The curriculum is culturally competent and accommodates the multicultural educational needs of learners</v>
      </c>
      <c r="C174" s="131" t="str">
        <f>Assessment_DataCollection!C301</f>
        <v>N/A</v>
      </c>
      <c r="D174" s="132" t="str">
        <f>Assessment_DataCollection!D301</f>
        <v>N/A</v>
      </c>
      <c r="E174" s="270"/>
      <c r="F174" s="8" t="str">
        <f>Assessment_DataCollection!F301</f>
        <v>2.4.1.i</v>
      </c>
      <c r="G174" s="314" t="str">
        <f>Assessment_DataCollection!G301</f>
        <v>How is the online curriculum culturally competent and accommodates the multicultural educational needs of learners?</v>
      </c>
      <c r="H174" s="192">
        <v>44277</v>
      </c>
      <c r="I174" s="193" t="s">
        <v>401</v>
      </c>
      <c r="J174" s="194" t="s">
        <v>260</v>
      </c>
      <c r="K174" s="195"/>
      <c r="L174" s="216"/>
      <c r="M174" s="217"/>
      <c r="N174" s="198" t="s">
        <v>709</v>
      </c>
      <c r="O174" s="217"/>
      <c r="P174" s="199"/>
      <c r="Q174" s="200"/>
      <c r="R174" s="217"/>
      <c r="S174" s="217"/>
    </row>
    <row r="175" spans="1:19" ht="27">
      <c r="A175" s="108" t="str">
        <f>Assessment_DataCollection!A302:G302</f>
        <v>2.4.1.j</v>
      </c>
      <c r="B175" s="60" t="str">
        <f>Assessment_DataCollection!B302</f>
        <v>2.4.1 j. Content uses appropriate readability levels and language use for learners</v>
      </c>
      <c r="C175" s="131" t="str">
        <f>Assessment_DataCollection!C302</f>
        <v>N/A</v>
      </c>
      <c r="D175" s="132" t="str">
        <f>Assessment_DataCollection!D302</f>
        <v>N/A</v>
      </c>
      <c r="E175" s="270"/>
      <c r="F175" s="8" t="str">
        <f>Assessment_DataCollection!F302</f>
        <v>2.4.1.j</v>
      </c>
      <c r="G175" s="314" t="str">
        <f>Assessment_DataCollection!G302</f>
        <v>How are readability levels measured for appropriateness?</v>
      </c>
      <c r="H175" s="192">
        <v>44277</v>
      </c>
      <c r="I175" s="193" t="s">
        <v>401</v>
      </c>
      <c r="J175" s="194" t="s">
        <v>260</v>
      </c>
      <c r="K175" s="195"/>
      <c r="L175" s="216"/>
      <c r="M175" s="217"/>
      <c r="N175" s="198" t="s">
        <v>709</v>
      </c>
      <c r="O175" s="217"/>
      <c r="P175" s="199"/>
      <c r="Q175" s="200"/>
      <c r="R175" s="217"/>
      <c r="S175" s="217"/>
    </row>
    <row r="176" spans="1:19" ht="27">
      <c r="A176" s="108" t="str">
        <f>Assessment_DataCollection!A303:G303</f>
        <v>2.4.1.k</v>
      </c>
      <c r="B176" s="60" t="str">
        <f>Assessment_DataCollection!B303</f>
        <v>2.4.1 k. All content or learning materials respect copyright laws</v>
      </c>
      <c r="C176" s="131" t="str">
        <f>Assessment_DataCollection!C303</f>
        <v>N/A</v>
      </c>
      <c r="D176" s="132" t="str">
        <f>Assessment_DataCollection!D303</f>
        <v>N/A</v>
      </c>
      <c r="E176" s="270"/>
      <c r="F176" s="8" t="str">
        <f>Assessment_DataCollection!F303</f>
        <v>2.4.1.k</v>
      </c>
      <c r="G176" s="314" t="str">
        <f>Assessment_DataCollection!G303</f>
        <v xml:space="preserve">Do the content and learning materials respect copyright laws?  </v>
      </c>
      <c r="H176" s="192">
        <v>44277</v>
      </c>
      <c r="I176" s="193" t="s">
        <v>401</v>
      </c>
      <c r="J176" s="194" t="s">
        <v>260</v>
      </c>
      <c r="K176" s="195"/>
      <c r="L176" s="216"/>
      <c r="M176" s="217"/>
      <c r="N176" s="198" t="s">
        <v>709</v>
      </c>
      <c r="O176" s="217"/>
      <c r="P176" s="199"/>
      <c r="Q176" s="200"/>
      <c r="R176" s="217"/>
      <c r="S176" s="217"/>
    </row>
    <row r="177" spans="1:19" ht="32.25" customHeight="1">
      <c r="A177" s="108" t="s">
        <v>15</v>
      </c>
      <c r="B177" s="60" t="s">
        <v>15</v>
      </c>
      <c r="C177" s="69"/>
      <c r="D177" s="72"/>
      <c r="E177" s="270"/>
      <c r="F177" s="8"/>
      <c r="G177" s="314" t="str">
        <f>Assessment_DataCollection!G304</f>
        <v>How are providers required to prove their course is compliant with all copyright laws?</v>
      </c>
      <c r="H177" s="192">
        <v>44277</v>
      </c>
      <c r="I177" s="193" t="s">
        <v>401</v>
      </c>
      <c r="J177" s="194" t="s">
        <v>260</v>
      </c>
      <c r="K177" s="195"/>
      <c r="L177" s="216"/>
      <c r="M177" s="217"/>
      <c r="N177" s="198" t="s">
        <v>709</v>
      </c>
      <c r="O177" s="217"/>
      <c r="P177" s="199"/>
      <c r="Q177" s="200"/>
      <c r="R177" s="217"/>
      <c r="S177" s="217"/>
    </row>
    <row r="178" spans="1:19" ht="29.25" customHeight="1">
      <c r="A178" s="108" t="str">
        <f>Assessment_DataCollection!A305:G305</f>
        <v>2.4.1.l</v>
      </c>
      <c r="B178" s="60" t="str">
        <f>Assessment_DataCollection!B305</f>
        <v>2.4.1 l. There is no commercial marketing or advertising within the actual course content and lessons other than the course provider’s labeling/ branding</v>
      </c>
      <c r="C178" s="131" t="str">
        <f>Assessment_DataCollection!C305</f>
        <v>N/A</v>
      </c>
      <c r="D178" s="132" t="str">
        <f>Assessment_DataCollection!D305</f>
        <v>N/A</v>
      </c>
      <c r="E178" s="270"/>
      <c r="F178" s="8" t="str">
        <f>Assessment_DataCollection!F305</f>
        <v>2.4.1.l</v>
      </c>
      <c r="G178" s="314" t="str">
        <f>Assessment_DataCollection!G305</f>
        <v xml:space="preserve">Is there any commercial marketing or advertising within the course? </v>
      </c>
      <c r="H178" s="192">
        <v>44277</v>
      </c>
      <c r="I178" s="193" t="s">
        <v>401</v>
      </c>
      <c r="J178" s="194" t="s">
        <v>260</v>
      </c>
      <c r="K178" s="195"/>
      <c r="L178" s="216"/>
      <c r="M178" s="217"/>
      <c r="N178" s="198" t="s">
        <v>709</v>
      </c>
      <c r="O178" s="217"/>
      <c r="P178" s="199"/>
      <c r="Q178" s="200"/>
      <c r="R178" s="217"/>
      <c r="S178" s="217"/>
    </row>
    <row r="179" spans="1:19" ht="27">
      <c r="A179" s="108" t="s">
        <v>15</v>
      </c>
      <c r="B179" s="60" t="s">
        <v>15</v>
      </c>
      <c r="C179" s="69"/>
      <c r="D179" s="72"/>
      <c r="E179" s="270"/>
      <c r="F179" s="8"/>
      <c r="G179" s="314" t="str">
        <f>Assessment_DataCollection!G306</f>
        <v xml:space="preserve">If yes, what kind of advertising or marketing? </v>
      </c>
      <c r="H179" s="192">
        <v>44277</v>
      </c>
      <c r="I179" s="193" t="s">
        <v>401</v>
      </c>
      <c r="J179" s="194" t="s">
        <v>260</v>
      </c>
      <c r="K179" s="195"/>
      <c r="L179" s="216"/>
      <c r="M179" s="217"/>
      <c r="N179" s="198" t="s">
        <v>709</v>
      </c>
      <c r="O179" s="217"/>
      <c r="P179" s="199"/>
      <c r="Q179" s="200"/>
      <c r="R179" s="217"/>
      <c r="S179" s="217"/>
    </row>
    <row r="180" spans="1:19" ht="27">
      <c r="A180" s="108" t="str">
        <f>Assessment_DataCollection!A307:G307</f>
        <v>2.4.1.m</v>
      </c>
      <c r="B180" s="60" t="str">
        <f>Assessment_DataCollection!B307</f>
        <v>2.4.1 m. A glossary of driver education and any other relevant terms is provided on the site</v>
      </c>
      <c r="C180" s="131" t="str">
        <f>Assessment_DataCollection!C307</f>
        <v>N/A</v>
      </c>
      <c r="D180" s="132" t="str">
        <f>Assessment_DataCollection!D307</f>
        <v>N/A</v>
      </c>
      <c r="E180" s="270"/>
      <c r="F180" s="8" t="str">
        <f>Assessment_DataCollection!F307</f>
        <v>2.4.1.m</v>
      </c>
      <c r="G180" s="314" t="str">
        <f>Assessment_DataCollection!G307</f>
        <v>Is there a glossary of relevant terms provided?</v>
      </c>
      <c r="H180" s="192">
        <v>44277</v>
      </c>
      <c r="I180" s="193" t="s">
        <v>401</v>
      </c>
      <c r="J180" s="194" t="s">
        <v>260</v>
      </c>
      <c r="K180" s="195"/>
      <c r="L180" s="216"/>
      <c r="M180" s="217"/>
      <c r="N180" s="198" t="s">
        <v>709</v>
      </c>
      <c r="O180" s="217"/>
      <c r="P180" s="199"/>
      <c r="Q180" s="200"/>
      <c r="R180" s="217"/>
      <c r="S180" s="217"/>
    </row>
    <row r="181" spans="1:19" ht="32.25" customHeight="1">
      <c r="A181" s="108" t="str">
        <f>Assessment_DataCollection!A308:G308</f>
        <v>2.4.1.n</v>
      </c>
      <c r="B181" s="60" t="str">
        <f>Assessment_DataCollection!B308</f>
        <v>2.4.1 n. Resources and materials that are supplemental to the course are clearly indicated as such and are supplied through links, downloadable documents, software, an online resource center, or other means that are easily accessible to the learner</v>
      </c>
      <c r="C181" s="131" t="str">
        <f>Assessment_DataCollection!C308</f>
        <v>N/A</v>
      </c>
      <c r="D181" s="132" t="str">
        <f>Assessment_DataCollection!D308</f>
        <v>N/A</v>
      </c>
      <c r="E181" s="270"/>
      <c r="F181" s="8" t="str">
        <f>Assessment_DataCollection!F308</f>
        <v>2.4.1.n</v>
      </c>
      <c r="G181" s="314" t="str">
        <f>Assessment_DataCollection!G308</f>
        <v xml:space="preserve">Are supplemental resources and materials clearly indicated and supplied in an easily accessible way? </v>
      </c>
      <c r="H181" s="192">
        <v>44277</v>
      </c>
      <c r="I181" s="193" t="s">
        <v>401</v>
      </c>
      <c r="J181" s="194" t="s">
        <v>260</v>
      </c>
      <c r="K181" s="195"/>
      <c r="L181" s="216"/>
      <c r="M181" s="217"/>
      <c r="N181" s="198" t="s">
        <v>709</v>
      </c>
      <c r="O181" s="217"/>
      <c r="P181" s="199"/>
      <c r="Q181" s="200"/>
      <c r="R181" s="217"/>
      <c r="S181" s="217"/>
    </row>
    <row r="182" spans="1:19" ht="32.25" customHeight="1">
      <c r="A182" s="108" t="s">
        <v>15</v>
      </c>
      <c r="B182" s="60" t="s">
        <v>15</v>
      </c>
      <c r="C182" s="69"/>
      <c r="D182" s="72"/>
      <c r="E182" s="270"/>
      <c r="F182" s="8"/>
      <c r="G182" s="314" t="str">
        <f>Assessment_DataCollection!G309</f>
        <v>How are the materials supplied?</v>
      </c>
      <c r="H182" s="192">
        <v>44277</v>
      </c>
      <c r="I182" s="193" t="s">
        <v>401</v>
      </c>
      <c r="J182" s="194" t="s">
        <v>260</v>
      </c>
      <c r="K182" s="195"/>
      <c r="L182" s="216"/>
      <c r="M182" s="217"/>
      <c r="N182" s="198" t="s">
        <v>709</v>
      </c>
      <c r="O182" s="217"/>
      <c r="P182" s="199"/>
      <c r="Q182" s="200"/>
      <c r="R182" s="217"/>
      <c r="S182" s="217"/>
    </row>
    <row r="183" spans="1:19" ht="40.5">
      <c r="A183" s="108" t="str">
        <f>Assessment_DataCollection!A310:G310</f>
        <v>2.4.1.o</v>
      </c>
      <c r="B183" s="60" t="str">
        <f>Assessment_DataCollection!B310</f>
        <v>2.4.1 o. Courses are facilitated by state-approved online instructors who meet section 3.0 of the Standards as well as the re-certification/re-approval process as outlined in Standard 3.5 in the Standards</v>
      </c>
      <c r="C183" s="131" t="str">
        <f>Assessment_DataCollection!C310</f>
        <v>N/A</v>
      </c>
      <c r="D183" s="132" t="str">
        <f>Assessment_DataCollection!D310</f>
        <v>N/A</v>
      </c>
      <c r="E183" s="270"/>
      <c r="F183" s="8" t="str">
        <f>Assessment_DataCollection!F310</f>
        <v>2.4.1.o</v>
      </c>
      <c r="G183" s="314" t="str">
        <f>Assessment_DataCollection!G310</f>
        <v xml:space="preserve">Who are the courses facilitated by? </v>
      </c>
      <c r="H183" s="192">
        <v>44277</v>
      </c>
      <c r="I183" s="193" t="s">
        <v>401</v>
      </c>
      <c r="J183" s="194" t="s">
        <v>260</v>
      </c>
      <c r="K183" s="195"/>
      <c r="L183" s="216"/>
      <c r="M183" s="217"/>
      <c r="N183" s="198" t="s">
        <v>709</v>
      </c>
      <c r="O183" s="217"/>
      <c r="P183" s="199"/>
      <c r="Q183" s="200"/>
      <c r="R183" s="217"/>
      <c r="S183" s="217"/>
    </row>
    <row r="184" spans="1:19" ht="33" customHeight="1">
      <c r="A184" s="108" t="s">
        <v>15</v>
      </c>
      <c r="B184" s="60" t="s">
        <v>15</v>
      </c>
      <c r="C184" s="69"/>
      <c r="D184" s="72"/>
      <c r="E184" s="270"/>
      <c r="F184" s="8"/>
      <c r="G184" s="314" t="str">
        <f>Assessment_DataCollection!G311</f>
        <v xml:space="preserve">Do they meet instructor training standards and requirements in in Section 3.0 and 3.5? </v>
      </c>
      <c r="H184" s="192">
        <v>44277</v>
      </c>
      <c r="I184" s="193" t="s">
        <v>401</v>
      </c>
      <c r="J184" s="194" t="s">
        <v>260</v>
      </c>
      <c r="K184" s="195"/>
      <c r="L184" s="216"/>
      <c r="M184" s="217"/>
      <c r="N184" s="198" t="s">
        <v>709</v>
      </c>
      <c r="O184" s="217"/>
      <c r="P184" s="199"/>
      <c r="Q184" s="200"/>
      <c r="R184" s="217"/>
      <c r="S184" s="217"/>
    </row>
    <row r="185" spans="1:19" ht="31.5" customHeight="1">
      <c r="A185" s="108" t="str">
        <f>Assessment_DataCollection!A312:G312</f>
        <v>2.4.1.p</v>
      </c>
      <c r="B185" s="60" t="str">
        <f>Assessment_DataCollection!B312</f>
        <v>2.4.1 p. Online instructors facilitate the course using one of two models</v>
      </c>
      <c r="C185" s="69"/>
      <c r="D185" s="72"/>
      <c r="E185" s="270"/>
      <c r="F185" s="8" t="str">
        <f>Assessment_DataCollection!F312</f>
        <v>2.4.1.p</v>
      </c>
      <c r="G185" s="314" t="str">
        <f>Assessment_DataCollection!G312</f>
        <v>What model does the online course use? (i.e instructor-led or instructor-monitored/supported model)</v>
      </c>
      <c r="H185" s="192">
        <v>44277</v>
      </c>
      <c r="I185" s="193" t="s">
        <v>401</v>
      </c>
      <c r="J185" s="194" t="s">
        <v>260</v>
      </c>
      <c r="K185" s="195"/>
      <c r="L185" s="216"/>
      <c r="M185" s="217"/>
      <c r="N185" s="198" t="s">
        <v>709</v>
      </c>
      <c r="O185" s="217"/>
      <c r="P185" s="199"/>
      <c r="Q185" s="200"/>
      <c r="R185" s="217"/>
      <c r="S185" s="217"/>
    </row>
    <row r="186" spans="1:19" ht="54">
      <c r="A186" s="108" t="s">
        <v>15</v>
      </c>
      <c r="B186" s="60" t="str">
        <f>Assessment_DataCollection!B313</f>
        <v>• Instructor-led: the online instructor leads the course through face-to-face or synchronous methods, interacts with learners regularly, actively monitors learner progress, and reviews assignments or tests as necessary</v>
      </c>
      <c r="C186" s="131" t="str">
        <f>Assessment_DataCollection!C313</f>
        <v>N/A</v>
      </c>
      <c r="D186" s="132" t="str">
        <f>Assessment_DataCollection!D313</f>
        <v>N/A</v>
      </c>
      <c r="E186" s="270"/>
      <c r="F186" s="8"/>
      <c r="G186" s="314"/>
      <c r="H186" s="192"/>
      <c r="I186" s="193"/>
      <c r="J186" s="194"/>
      <c r="K186" s="195"/>
      <c r="L186" s="216"/>
      <c r="M186" s="217"/>
      <c r="N186" s="198"/>
      <c r="O186" s="217"/>
      <c r="P186" s="199"/>
      <c r="Q186" s="200"/>
      <c r="R186" s="217"/>
      <c r="S186" s="217"/>
    </row>
    <row r="187" spans="1:19" ht="54">
      <c r="A187" s="108" t="s">
        <v>15</v>
      </c>
      <c r="B187" s="60" t="str">
        <f>Assessment_DataCollection!B314</f>
        <v>• Instructor-monitored/supported: an online instructor monitors the online course, monitors each learner’s progress, reviews and assesses learner submissions as required, and answers questions or concerns in a reasonable and timely manner</v>
      </c>
      <c r="C187" s="131" t="str">
        <f>Assessment_DataCollection!C314</f>
        <v>N/A</v>
      </c>
      <c r="D187" s="132" t="str">
        <f>Assessment_DataCollection!D314</f>
        <v>N/A</v>
      </c>
      <c r="E187" s="270"/>
      <c r="F187" s="8"/>
      <c r="G187" s="314"/>
      <c r="H187" s="192"/>
      <c r="I187" s="193"/>
      <c r="J187" s="194"/>
      <c r="K187" s="195"/>
      <c r="L187" s="216"/>
      <c r="M187" s="217"/>
      <c r="N187" s="198"/>
      <c r="O187" s="217"/>
      <c r="P187" s="199"/>
      <c r="Q187" s="200"/>
      <c r="R187" s="217"/>
      <c r="S187" s="217"/>
    </row>
    <row r="188" spans="1:19" ht="54">
      <c r="A188" s="108" t="str">
        <f>Assessment_DataCollection!A315:G315</f>
        <v>2.4.1.q</v>
      </c>
      <c r="B188" s="60" t="str">
        <f>Assessment_DataCollection!B315</f>
        <v>2.4.1 q. Online instructors who facilitate and personnel who manage the online driver education system are trained in the effective use of online-based driver education learning systems and methodologies by means of state-approved training</v>
      </c>
      <c r="C188" s="131" t="str">
        <f>Assessment_DataCollection!C315</f>
        <v>N/A</v>
      </c>
      <c r="D188" s="132" t="str">
        <f>Assessment_DataCollection!D315</f>
        <v>N/A</v>
      </c>
      <c r="E188" s="270"/>
      <c r="F188" s="8" t="str">
        <f>Assessment_DataCollection!F315</f>
        <v>2.4.1.q</v>
      </c>
      <c r="G188" s="314" t="str">
        <f>Assessment_DataCollection!G315</f>
        <v>Are your online instructors trained in online-based learning?</v>
      </c>
      <c r="H188" s="192">
        <v>44277</v>
      </c>
      <c r="I188" s="193" t="s">
        <v>401</v>
      </c>
      <c r="J188" s="194" t="s">
        <v>260</v>
      </c>
      <c r="K188" s="195"/>
      <c r="L188" s="216"/>
      <c r="M188" s="217"/>
      <c r="N188" s="198" t="s">
        <v>709</v>
      </c>
      <c r="O188" s="217"/>
      <c r="P188" s="199"/>
      <c r="Q188" s="200"/>
      <c r="R188" s="217"/>
      <c r="S188" s="217"/>
    </row>
    <row r="189" spans="1:19" ht="27">
      <c r="A189" s="108" t="s">
        <v>15</v>
      </c>
      <c r="B189" s="60" t="s">
        <v>15</v>
      </c>
      <c r="C189" s="69"/>
      <c r="D189" s="72"/>
      <c r="E189" s="270"/>
      <c r="F189" s="8"/>
      <c r="G189" s="314" t="str">
        <f>Assessment_DataCollection!G316</f>
        <v>If yes how are they trained?</v>
      </c>
      <c r="H189" s="192">
        <v>44277</v>
      </c>
      <c r="I189" s="193" t="s">
        <v>401</v>
      </c>
      <c r="J189" s="194" t="s">
        <v>260</v>
      </c>
      <c r="K189" s="195"/>
      <c r="L189" s="216"/>
      <c r="M189" s="217"/>
      <c r="N189" s="198" t="s">
        <v>709</v>
      </c>
      <c r="O189" s="217"/>
      <c r="P189" s="199"/>
      <c r="Q189" s="200"/>
      <c r="R189" s="217"/>
      <c r="S189" s="217"/>
    </row>
    <row r="190" spans="1:19" ht="55.5" customHeight="1">
      <c r="A190" s="108" t="str">
        <f>Assessment_DataCollection!A317:G317</f>
        <v>2.4.2</v>
      </c>
      <c r="B190" s="225" t="str">
        <f>Assessment_DataCollection!B317</f>
        <v>2.4.2 States shall establish requirements for the structural design of online delivery of driver education, if permitted, that describes how the course will be implemented in order to meet the learning and course requirements</v>
      </c>
      <c r="C190" s="131" t="str">
        <f>Assessment_DataCollection!C317</f>
        <v>N/A</v>
      </c>
      <c r="D190" s="132" t="str">
        <f>Assessment_DataCollection!D317</f>
        <v>N/A</v>
      </c>
      <c r="E190" s="270"/>
      <c r="F190" s="8" t="str">
        <f>Assessment_DataCollection!F317</f>
        <v>2.4.2</v>
      </c>
      <c r="G190" s="313" t="str">
        <f>Assessment_DataCollection!G317</f>
        <v>2.4.2 States shall establish requirements for the structural design of online delivery of driver education, if permitted, that describes how the course will be implemented in order to meet the learning and course requirements</v>
      </c>
      <c r="H190" s="189"/>
      <c r="I190" s="189"/>
      <c r="J190" s="189"/>
      <c r="K190" s="189"/>
      <c r="L190" s="327"/>
      <c r="M190" s="327"/>
      <c r="N190" s="189"/>
      <c r="O190" s="189"/>
      <c r="P190" s="189"/>
      <c r="Q190" s="189"/>
      <c r="R190" s="189"/>
      <c r="S190" s="189"/>
    </row>
    <row r="191" spans="1:19" ht="54.75" customHeight="1">
      <c r="A191" s="108" t="s">
        <v>15</v>
      </c>
      <c r="B191" s="60" t="s">
        <v>15</v>
      </c>
      <c r="C191" s="69"/>
      <c r="D191" s="72"/>
      <c r="E191" s="270"/>
      <c r="F191" s="8"/>
      <c r="G191" s="314" t="str">
        <f>Assessment_DataCollection!G318</f>
        <v xml:space="preserve">What requirements do you have for the structural design of online driver education? </v>
      </c>
      <c r="H191" s="192">
        <v>44277</v>
      </c>
      <c r="I191" s="193" t="s">
        <v>401</v>
      </c>
      <c r="J191" s="194" t="s">
        <v>260</v>
      </c>
      <c r="K191" s="195"/>
      <c r="L191" s="216">
        <v>44279</v>
      </c>
      <c r="M191" s="217" t="s">
        <v>715</v>
      </c>
      <c r="N191" s="198"/>
      <c r="O191" s="217"/>
      <c r="P191" s="199"/>
      <c r="Q191" s="200"/>
      <c r="R191" s="217"/>
      <c r="S191" s="217"/>
    </row>
    <row r="192" spans="1:19" ht="45" customHeight="1">
      <c r="A192" s="108" t="str">
        <f>Assessment_DataCollection!A319:G319</f>
        <v>2.4.2.a</v>
      </c>
      <c r="B192" s="60" t="str">
        <f>Assessment_DataCollection!B319</f>
        <v>2.4.2 a. The online course uses a variety of multimedia in various combinations to deliver the curriculum. These may include but not limited to videos, written materials, activities, testing, animation, interactive media, and simulations</v>
      </c>
      <c r="C192" s="131" t="str">
        <f>Assessment_DataCollection!C319</f>
        <v>N/A</v>
      </c>
      <c r="D192" s="132" t="str">
        <f>Assessment_DataCollection!D319</f>
        <v>N/A</v>
      </c>
      <c r="E192" s="270"/>
      <c r="F192" s="8" t="str">
        <f>Assessment_DataCollection!F319</f>
        <v>2.4.2.a</v>
      </c>
      <c r="G192" s="314" t="str">
        <f>Assessment_DataCollection!G319</f>
        <v xml:space="preserve">Does the online course use a variety of multimedia? If yes, what types of multimedia? </v>
      </c>
      <c r="H192" s="192">
        <v>44277</v>
      </c>
      <c r="I192" s="193" t="s">
        <v>401</v>
      </c>
      <c r="J192" s="194" t="s">
        <v>260</v>
      </c>
      <c r="K192" s="195"/>
      <c r="L192" s="216"/>
      <c r="M192" s="217"/>
      <c r="N192" s="198"/>
      <c r="O192" s="217"/>
      <c r="P192" s="199"/>
      <c r="Q192" s="200"/>
      <c r="R192" s="217"/>
      <c r="S192" s="217"/>
    </row>
    <row r="193" spans="1:19" ht="26.25" customHeight="1">
      <c r="A193" s="108" t="s">
        <v>15</v>
      </c>
      <c r="B193" s="60" t="s">
        <v>15</v>
      </c>
      <c r="C193" s="69"/>
      <c r="D193" s="72"/>
      <c r="E193" s="270"/>
      <c r="F193" s="8"/>
      <c r="G193" s="314" t="str">
        <f>Assessment_DataCollection!G320</f>
        <v>How is the level of variety of media determined?</v>
      </c>
      <c r="H193" s="192">
        <v>44277</v>
      </c>
      <c r="I193" s="193" t="s">
        <v>401</v>
      </c>
      <c r="J193" s="194" t="s">
        <v>260</v>
      </c>
      <c r="K193" s="195"/>
      <c r="L193" s="216"/>
      <c r="M193" s="217"/>
      <c r="N193" s="198"/>
      <c r="O193" s="217"/>
      <c r="P193" s="199"/>
      <c r="Q193" s="200"/>
      <c r="R193" s="217"/>
      <c r="S193" s="217"/>
    </row>
    <row r="194" spans="1:19" ht="49.5" customHeight="1">
      <c r="A194" s="108" t="str">
        <f>Assessment_DataCollection!A321:G321</f>
        <v>2.4.2.b</v>
      </c>
      <c r="B194" s="60" t="str">
        <f>Assessment_DataCollection!B321</f>
        <v>2.4.2 b. The course structure employs one of three models:</v>
      </c>
      <c r="C194" s="69"/>
      <c r="D194" s="72"/>
      <c r="E194" s="270"/>
      <c r="F194" s="8" t="str">
        <f>Assessment_DataCollection!F321</f>
        <v>2.4.2.b</v>
      </c>
      <c r="G194" s="314" t="str">
        <f>Assessment_DataCollection!G321</f>
        <v xml:space="preserve">Does the course structure of the online course employ one of the three models above? If yes, which one? </v>
      </c>
      <c r="H194" s="192">
        <v>44277</v>
      </c>
      <c r="I194" s="193" t="s">
        <v>401</v>
      </c>
      <c r="J194" s="194" t="s">
        <v>260</v>
      </c>
      <c r="K194" s="195"/>
      <c r="L194" s="216"/>
      <c r="M194" s="217"/>
      <c r="N194" s="198"/>
      <c r="O194" s="217"/>
      <c r="P194" s="199"/>
      <c r="Q194" s="200"/>
      <c r="R194" s="217"/>
      <c r="S194" s="217"/>
    </row>
    <row r="195" spans="1:19" ht="54">
      <c r="A195" s="108" t="s">
        <v>15</v>
      </c>
      <c r="B195" s="60" t="str">
        <f>Assessment_DataCollection!B322</f>
        <v>• Hybrid/blended: the course delivery combines online (virtual) and classroom (face-to-face) instruction and meets the relevant delivery standards for both online and classroom settings. The overall course is instructor-led.</v>
      </c>
      <c r="C195" s="131" t="str">
        <f>Assessment_DataCollection!C322</f>
        <v>N/A</v>
      </c>
      <c r="D195" s="132" t="str">
        <f>Assessment_DataCollection!D322</f>
        <v>N/A</v>
      </c>
      <c r="E195" s="270"/>
      <c r="F195" s="8"/>
      <c r="G195" s="314"/>
      <c r="H195" s="192"/>
      <c r="I195" s="193"/>
      <c r="J195" s="194"/>
      <c r="K195" s="195"/>
      <c r="L195" s="216"/>
      <c r="M195" s="217"/>
      <c r="N195" s="198"/>
      <c r="O195" s="217"/>
      <c r="P195" s="199"/>
      <c r="Q195" s="200"/>
      <c r="R195" s="217"/>
      <c r="S195" s="217"/>
    </row>
    <row r="196" spans="1:19" ht="27">
      <c r="A196" s="108" t="s">
        <v>15</v>
      </c>
      <c r="B196" s="60" t="str">
        <f>Assessment_DataCollection!B323</f>
        <v>• Fully online, instructor-led: the course is delivered online and the majority of learning is synchronous.</v>
      </c>
      <c r="C196" s="131" t="str">
        <f>Assessment_DataCollection!C323</f>
        <v>N/A</v>
      </c>
      <c r="D196" s="132" t="str">
        <f>Assessment_DataCollection!D323</f>
        <v>N/A</v>
      </c>
      <c r="E196" s="270"/>
      <c r="F196" s="8"/>
      <c r="G196" s="314"/>
      <c r="H196" s="192"/>
      <c r="I196" s="193"/>
      <c r="J196" s="194"/>
      <c r="K196" s="195"/>
      <c r="L196" s="216"/>
      <c r="M196" s="217"/>
      <c r="N196" s="198"/>
      <c r="O196" s="217"/>
      <c r="P196" s="199"/>
      <c r="Q196" s="200"/>
      <c r="R196" s="217"/>
      <c r="S196" s="217"/>
    </row>
    <row r="197" spans="1:19" ht="27">
      <c r="A197" s="108" t="s">
        <v>15</v>
      </c>
      <c r="B197" s="60" t="str">
        <f>Assessment_DataCollection!B324</f>
        <v>• Fully online, instructor-monitored/supported: the course is delivered online and involves asynchronous or synchronous interaction.</v>
      </c>
      <c r="C197" s="131" t="str">
        <f>Assessment_DataCollection!C324</f>
        <v>N/A</v>
      </c>
      <c r="D197" s="132" t="str">
        <f>Assessment_DataCollection!D324</f>
        <v>N/A</v>
      </c>
      <c r="E197" s="270"/>
      <c r="F197" s="8"/>
      <c r="G197" s="314"/>
      <c r="H197" s="192">
        <v>44277</v>
      </c>
      <c r="I197" s="193" t="s">
        <v>401</v>
      </c>
      <c r="J197" s="194" t="s">
        <v>260</v>
      </c>
      <c r="K197" s="195"/>
      <c r="L197" s="216"/>
      <c r="M197" s="217"/>
      <c r="N197" s="198"/>
      <c r="O197" s="217"/>
      <c r="P197" s="199"/>
      <c r="Q197" s="200"/>
      <c r="R197" s="217"/>
      <c r="S197" s="217"/>
    </row>
    <row r="198" spans="1:19" ht="33" customHeight="1">
      <c r="A198" s="108" t="str">
        <f>Assessment_DataCollection!A325:G325</f>
        <v>2.4.2.c</v>
      </c>
      <c r="B198" s="60" t="str">
        <f>Assessment_DataCollection!B325</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198" s="131" t="str">
        <f>Assessment_DataCollection!C325</f>
        <v>N/A</v>
      </c>
      <c r="D198" s="132" t="str">
        <f>Assessment_DataCollection!D325</f>
        <v>N/A</v>
      </c>
      <c r="E198" s="270"/>
      <c r="F198" s="8" t="str">
        <f>Assessment_DataCollection!F325</f>
        <v>2.4.2.c</v>
      </c>
      <c r="G198" s="314" t="str">
        <f>Assessment_DataCollection!G325</f>
        <v xml:space="preserve">What is the requirement for the maximum number of classes per day and learners per session enrolled at a given time? </v>
      </c>
      <c r="H198" s="192">
        <v>44277</v>
      </c>
      <c r="I198" s="193" t="s">
        <v>401</v>
      </c>
      <c r="J198" s="194" t="s">
        <v>260</v>
      </c>
      <c r="K198" s="195"/>
      <c r="L198" s="216"/>
      <c r="M198" s="217"/>
      <c r="N198" s="198"/>
      <c r="O198" s="217"/>
      <c r="P198" s="199"/>
      <c r="Q198" s="200"/>
      <c r="R198" s="217"/>
      <c r="S198" s="217"/>
    </row>
    <row r="199" spans="1:19" ht="40.5" customHeight="1">
      <c r="A199" s="108" t="str">
        <f>Assessment_DataCollection!A326:G326</f>
        <v>2.4.2.d</v>
      </c>
      <c r="B199" s="60" t="str">
        <f>Assessment_DataCollection!B326</f>
        <v>2.4.2 d. The structure of the course should facilitate learner-learner interaction, which allows learners to benefit from the questions and experiences of others, through either</v>
      </c>
      <c r="C199" s="69"/>
      <c r="D199" s="72"/>
      <c r="E199" s="270"/>
      <c r="F199" s="8" t="str">
        <f>Assessment_DataCollection!F326</f>
        <v>2.4.2.d</v>
      </c>
      <c r="G199" s="314" t="str">
        <f>Assessment_DataCollection!G326</f>
        <v xml:space="preserve">Does the structure of the course facilitate learner-learner interaction? </v>
      </c>
      <c r="H199" s="192">
        <v>44277</v>
      </c>
      <c r="I199" s="193" t="s">
        <v>401</v>
      </c>
      <c r="J199" s="194" t="s">
        <v>260</v>
      </c>
      <c r="K199" s="195"/>
      <c r="L199" s="216"/>
      <c r="M199" s="217"/>
      <c r="N199" s="198"/>
      <c r="O199" s="217"/>
      <c r="P199" s="199"/>
      <c r="Q199" s="200"/>
      <c r="R199" s="217"/>
      <c r="S199" s="217"/>
    </row>
    <row r="200" spans="1:19" ht="27">
      <c r="A200" s="108" t="s">
        <v>15</v>
      </c>
      <c r="B200" s="60" t="str">
        <f>Assessment_DataCollection!B327</f>
        <v>• Synchronous mode(s) (e.g., webcam, Skype, video conference, phone conversations)</v>
      </c>
      <c r="C200" s="131" t="str">
        <f>Assessment_DataCollection!C327</f>
        <v>N/A</v>
      </c>
      <c r="D200" s="132" t="str">
        <f>Assessment_DataCollection!D327</f>
        <v>N/A</v>
      </c>
      <c r="E200" s="270"/>
      <c r="F200" s="8"/>
      <c r="G200" s="314" t="str">
        <f>Assessment_DataCollection!G327</f>
        <v xml:space="preserve">If yes, how? Is it synchronous or asynchronous? </v>
      </c>
      <c r="H200" s="192">
        <v>44277</v>
      </c>
      <c r="I200" s="193" t="s">
        <v>401</v>
      </c>
      <c r="J200" s="194" t="s">
        <v>260</v>
      </c>
      <c r="K200" s="195"/>
      <c r="L200" s="216"/>
      <c r="M200" s="217"/>
      <c r="N200" s="198"/>
      <c r="O200" s="217"/>
      <c r="P200" s="199"/>
      <c r="Q200" s="200"/>
      <c r="R200" s="217"/>
      <c r="S200" s="217"/>
    </row>
    <row r="201" spans="1:19" ht="27">
      <c r="A201" s="108" t="s">
        <v>15</v>
      </c>
      <c r="B201" s="60" t="str">
        <f>Assessment_DataCollection!B328</f>
        <v>• Asynchronous mode(s) (e.g., blogs, emails, forums, message boards, podcasts, etc.)</v>
      </c>
      <c r="C201" s="131" t="str">
        <f>Assessment_DataCollection!C328</f>
        <v>N/A</v>
      </c>
      <c r="D201" s="132" t="str">
        <f>Assessment_DataCollection!D328</f>
        <v>N/A</v>
      </c>
      <c r="E201" s="270"/>
      <c r="F201" s="8"/>
      <c r="G201" s="314" t="str">
        <f>Assessment_DataCollection!G328</f>
        <v xml:space="preserve">If yes, how? Is it synchronous or asynchronous? </v>
      </c>
      <c r="H201" s="192">
        <v>44277</v>
      </c>
      <c r="I201" s="193" t="s">
        <v>401</v>
      </c>
      <c r="J201" s="194" t="s">
        <v>260</v>
      </c>
      <c r="K201" s="195"/>
      <c r="L201" s="216"/>
      <c r="M201" s="217"/>
      <c r="N201" s="198"/>
      <c r="O201" s="217"/>
      <c r="P201" s="199"/>
      <c r="Q201" s="200"/>
      <c r="R201" s="217"/>
      <c r="S201" s="217"/>
    </row>
    <row r="202" spans="1:19" ht="33.75" customHeight="1">
      <c r="A202" s="108" t="str">
        <f>Assessment_DataCollection!A329:G329</f>
        <v>2.4.2.e</v>
      </c>
      <c r="B202" s="60" t="str">
        <f>Assessment_DataCollection!B329</f>
        <v>2.4.2 e. The curriculum is designed to provide at least the minimum number of hours of instruction as prescribed in the Standards section 2.1.3 and is of sufficient rigor, depth, and breadth to meet the learning outcomes</v>
      </c>
      <c r="C202" s="69"/>
      <c r="D202" s="72"/>
      <c r="E202" s="270"/>
      <c r="F202" s="8" t="str">
        <f>Assessment_DataCollection!F329</f>
        <v>2.4.2.e</v>
      </c>
      <c r="G202" s="314" t="str">
        <f>Assessment_DataCollection!G329</f>
        <v>Does the curriculum provide at least the minimum number of hours of instruction?</v>
      </c>
      <c r="H202" s="192">
        <v>44277</v>
      </c>
      <c r="I202" s="193" t="s">
        <v>401</v>
      </c>
      <c r="J202" s="194" t="s">
        <v>260</v>
      </c>
      <c r="K202" s="195"/>
      <c r="L202" s="216"/>
      <c r="M202" s="217"/>
      <c r="N202" s="198"/>
      <c r="O202" s="217"/>
      <c r="P202" s="199"/>
      <c r="Q202" s="200"/>
      <c r="R202" s="217"/>
      <c r="S202" s="217"/>
    </row>
    <row r="203" spans="1:19" ht="54">
      <c r="A203" s="108" t="s">
        <v>15</v>
      </c>
      <c r="B203" s="60" t="str">
        <f>Assessment_DataCollection!B330</f>
        <v>• This is exclusive of supplemental material or learner time spent online (i.e., time is measured by the length of time it takes to teach an instructional component, not including extra information, or how long it takes learners to complete the component)</v>
      </c>
      <c r="C203" s="131" t="str">
        <f>Assessment_DataCollection!C330</f>
        <v>N/A</v>
      </c>
      <c r="D203" s="132" t="str">
        <f>Assessment_DataCollection!D330</f>
        <v>N/A</v>
      </c>
      <c r="E203" s="270"/>
      <c r="F203" s="8"/>
      <c r="G203" s="314"/>
      <c r="H203" s="192"/>
      <c r="I203" s="193"/>
      <c r="J203" s="194"/>
      <c r="K203" s="195"/>
      <c r="L203" s="216"/>
      <c r="M203" s="217"/>
      <c r="N203" s="198"/>
      <c r="O203" s="217"/>
      <c r="P203" s="199"/>
      <c r="Q203" s="200"/>
      <c r="R203" s="217"/>
      <c r="S203" s="217"/>
    </row>
    <row r="204" spans="1:19" ht="28.5" customHeight="1">
      <c r="A204" s="108" t="str">
        <f>Assessment_DataCollection!A331:G331</f>
        <v>2.4.2.f</v>
      </c>
      <c r="B204" s="60" t="str">
        <f>Assessment_DataCollection!B331</f>
        <v>2.4.2 f. Online instruction does not exceed time limits as set out by section 2.1.4 of the Standards. The entire online course adheres to the concept of distributive learning, and is completed according to the time requirements set in section 2.1.3</v>
      </c>
      <c r="C204" s="131" t="str">
        <f>Assessment_DataCollection!C331</f>
        <v>N/A</v>
      </c>
      <c r="D204" s="132" t="str">
        <f>Assessment_DataCollection!D331</f>
        <v>N/A</v>
      </c>
      <c r="E204" s="270"/>
      <c r="F204" s="8" t="str">
        <f>Assessment_DataCollection!F331</f>
        <v>2.4.2.f</v>
      </c>
      <c r="G204" s="314" t="str">
        <f>Assessment_DataCollection!G331</f>
        <v>What are the minimum time limits for the online course?</v>
      </c>
      <c r="H204" s="192">
        <v>44277</v>
      </c>
      <c r="I204" s="193" t="s">
        <v>401</v>
      </c>
      <c r="J204" s="194" t="s">
        <v>260</v>
      </c>
      <c r="K204" s="195"/>
      <c r="L204" s="216"/>
      <c r="M204" s="217"/>
      <c r="N204" s="198"/>
      <c r="O204" s="217"/>
      <c r="P204" s="199"/>
      <c r="Q204" s="200"/>
      <c r="R204" s="217"/>
      <c r="S204" s="217"/>
    </row>
    <row r="205" spans="1:19" ht="30.75" customHeight="1">
      <c r="A205" s="108" t="str">
        <f>Assessment_DataCollection!A332:G332</f>
        <v>2.4.2.g</v>
      </c>
      <c r="B205" s="60" t="str">
        <f>Assessment_DataCollection!B332</f>
        <v>2.4.2 g. The online course presents information in various formats, providing supplemental material and resources, and demonstrating instructor capacity to adapt instruction to learner needs</v>
      </c>
      <c r="C205" s="131" t="str">
        <f>Assessment_DataCollection!C332</f>
        <v>N/A</v>
      </c>
      <c r="D205" s="132" t="str">
        <f>Assessment_DataCollection!D332</f>
        <v>N/A</v>
      </c>
      <c r="E205" s="270"/>
      <c r="F205" s="8" t="str">
        <f>Assessment_DataCollection!F332</f>
        <v>2.4.2.g</v>
      </c>
      <c r="G205" s="314" t="str">
        <f>Assessment_DataCollection!G332</f>
        <v>What various formats and supplemental resources are used for the online course?</v>
      </c>
      <c r="H205" s="192">
        <v>44277</v>
      </c>
      <c r="I205" s="193" t="s">
        <v>401</v>
      </c>
      <c r="J205" s="194" t="s">
        <v>260</v>
      </c>
      <c r="K205" s="195"/>
      <c r="L205" s="216"/>
      <c r="M205" s="217"/>
      <c r="N205" s="198"/>
      <c r="O205" s="217"/>
      <c r="P205" s="199"/>
      <c r="Q205" s="200"/>
      <c r="R205" s="217"/>
      <c r="S205" s="217"/>
    </row>
    <row r="206" spans="1:19">
      <c r="A206" s="108" t="s">
        <v>15</v>
      </c>
      <c r="B206" s="60" t="s">
        <v>15</v>
      </c>
      <c r="C206" s="69"/>
      <c r="D206" s="72"/>
      <c r="E206" s="270"/>
      <c r="F206" s="8"/>
      <c r="G206" s="314" t="str">
        <f>Assessment_DataCollection!G333</f>
        <v>How is the sufficiency of the variety of formats assessed?</v>
      </c>
      <c r="H206" s="192">
        <v>44277</v>
      </c>
      <c r="I206" s="193" t="s">
        <v>401</v>
      </c>
      <c r="J206" s="194" t="s">
        <v>260</v>
      </c>
      <c r="K206" s="195"/>
      <c r="L206" s="216"/>
      <c r="M206" s="217"/>
      <c r="N206" s="198"/>
      <c r="O206" s="217"/>
      <c r="P206" s="199"/>
      <c r="Q206" s="200"/>
      <c r="R206" s="217"/>
      <c r="S206" s="217"/>
    </row>
    <row r="207" spans="1:19" ht="25.5" customHeight="1">
      <c r="A207" s="108" t="str">
        <f>Assessment_DataCollection!A334:G334</f>
        <v>2.4.2.h</v>
      </c>
      <c r="B207" s="60" t="str">
        <f>Assessment_DataCollection!B334</f>
        <v>2.4.2 h. Online providers encourage learners to begin behind-the-wheel training, according to State licensing, after beginning the online course or as soon as possible after completing the online course</v>
      </c>
      <c r="C207" s="131" t="str">
        <f>Assessment_DataCollection!C334</f>
        <v>N/A</v>
      </c>
      <c r="D207" s="132" t="str">
        <f>Assessment_DataCollection!D334</f>
        <v>N/A</v>
      </c>
      <c r="E207" s="270"/>
      <c r="F207" s="8" t="str">
        <f>Assessment_DataCollection!F334</f>
        <v>2.4.2.h</v>
      </c>
      <c r="G207" s="314" t="str">
        <f>Assessment_DataCollection!G334</f>
        <v xml:space="preserve">When is the behind-the-wheel portion of the training begun relative to the start of the online training? </v>
      </c>
      <c r="H207" s="192">
        <v>44277</v>
      </c>
      <c r="I207" s="193" t="s">
        <v>401</v>
      </c>
      <c r="J207" s="194" t="s">
        <v>260</v>
      </c>
      <c r="K207" s="195"/>
      <c r="L207" s="216"/>
      <c r="M207" s="217"/>
      <c r="N207" s="198"/>
      <c r="O207" s="217"/>
      <c r="P207" s="199"/>
      <c r="Q207" s="200"/>
      <c r="R207" s="217"/>
      <c r="S207" s="217"/>
    </row>
    <row r="208" spans="1:19" ht="68.25" customHeight="1">
      <c r="A208" s="108" t="str">
        <f>Assessment_DataCollection!A335:G335</f>
        <v>2.4.3</v>
      </c>
      <c r="B208" s="225"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C208" s="3"/>
      <c r="D208" s="3"/>
      <c r="E208" s="270"/>
      <c r="F208" s="8" t="str">
        <f>Assessment_DataCollection!F335</f>
        <v>2.4.3</v>
      </c>
      <c r="G208" s="313" t="str">
        <f>Assessment_DataCollection!G335</f>
        <v>2.4.3 States shall establish requirements for the evaluation/testing/assessment of online delivery of driver education, if permitted, that refers to how and what type of evaluation will be carried out for learners, the course, and online instructors</v>
      </c>
      <c r="H208" s="189"/>
      <c r="I208" s="189"/>
      <c r="J208" s="189"/>
      <c r="K208" s="189"/>
      <c r="L208" s="327"/>
      <c r="M208" s="327"/>
      <c r="N208" s="189"/>
      <c r="O208" s="189"/>
      <c r="P208" s="189"/>
      <c r="Q208" s="189"/>
      <c r="R208" s="189"/>
      <c r="S208" s="189"/>
    </row>
    <row r="209" spans="1:19" ht="39" customHeight="1">
      <c r="A209" s="108" t="s">
        <v>15</v>
      </c>
      <c r="B209" s="60" t="s">
        <v>15</v>
      </c>
      <c r="C209" s="69"/>
      <c r="D209" s="72"/>
      <c r="E209" s="270"/>
      <c r="F209" s="8"/>
      <c r="G209" s="314" t="str">
        <f>Assessment_DataCollection!G336</f>
        <v xml:space="preserve">What requirements do you have for the evaluation/testing/assessment of online delivery of driver education? </v>
      </c>
      <c r="H209" s="192">
        <v>44277</v>
      </c>
      <c r="I209" s="193" t="s">
        <v>401</v>
      </c>
      <c r="J209" s="194" t="s">
        <v>260</v>
      </c>
      <c r="K209" s="195"/>
      <c r="L209" s="216"/>
      <c r="M209" s="217"/>
      <c r="N209" s="198"/>
      <c r="O209" s="217"/>
      <c r="P209" s="199"/>
      <c r="Q209" s="200"/>
      <c r="R209" s="217"/>
      <c r="S209" s="217"/>
    </row>
    <row r="210" spans="1:19" ht="29.25" customHeight="1">
      <c r="A210" s="108" t="str">
        <f>Assessment_DataCollection!A337:G337</f>
        <v>2.4.3.a</v>
      </c>
      <c r="B210" s="60" t="str">
        <f>Assessment_DataCollection!B337</f>
        <v>2.4.3 a. Evaluations and assessments of learners are consistent with the concepts, lessons, and course objectives. The methods for evaluation are clearly stated in the course</v>
      </c>
      <c r="C210" s="131" t="str">
        <f>Assessment_DataCollection!C337</f>
        <v>N/A</v>
      </c>
      <c r="D210" s="132" t="str">
        <f>Assessment_DataCollection!D337</f>
        <v>N/A</v>
      </c>
      <c r="E210" s="270"/>
      <c r="F210" s="8" t="str">
        <f>Assessment_DataCollection!F337</f>
        <v>2.4.3.a</v>
      </c>
      <c r="G210" s="314" t="str">
        <f>Assessment_DataCollection!G337</f>
        <v>What are the methods for evaluations and assessments?</v>
      </c>
      <c r="H210" s="192">
        <v>44277</v>
      </c>
      <c r="I210" s="193" t="s">
        <v>401</v>
      </c>
      <c r="J210" s="194" t="s">
        <v>260</v>
      </c>
      <c r="K210" s="195"/>
      <c r="L210" s="216">
        <v>44279</v>
      </c>
      <c r="M210" s="217" t="s">
        <v>715</v>
      </c>
      <c r="N210" s="198"/>
      <c r="O210" s="217"/>
      <c r="P210" s="199"/>
      <c r="Q210" s="200"/>
      <c r="R210" s="217"/>
      <c r="S210" s="217"/>
    </row>
    <row r="211" spans="1:19" ht="39.75" customHeight="1">
      <c r="A211" s="108" t="s">
        <v>15</v>
      </c>
      <c r="B211" s="60" t="s">
        <v>15</v>
      </c>
      <c r="C211" s="69"/>
      <c r="D211" s="72"/>
      <c r="E211" s="270"/>
      <c r="F211" s="8"/>
      <c r="G211" s="314" t="str">
        <f>Assessment_DataCollection!G338</f>
        <v>How are they consistent with the concepts, lessons and course objectives?</v>
      </c>
      <c r="H211" s="192">
        <v>44277</v>
      </c>
      <c r="I211" s="193" t="s">
        <v>401</v>
      </c>
      <c r="J211" s="194" t="s">
        <v>260</v>
      </c>
      <c r="K211" s="195"/>
      <c r="L211" s="216"/>
      <c r="M211" s="217"/>
      <c r="N211" s="198"/>
      <c r="O211" s="217"/>
      <c r="P211" s="199"/>
      <c r="Q211" s="200"/>
      <c r="R211" s="217"/>
      <c r="S211" s="217"/>
    </row>
    <row r="212" spans="1:19" ht="54">
      <c r="A212" s="108" t="str">
        <f>Assessment_DataCollection!A339:G339</f>
        <v>2.4.3.b</v>
      </c>
      <c r="B212" s="60" t="str">
        <f>Assessment_DataCollection!B339</f>
        <v>2.4.3 b. Evaluation and assessment are conducted in a variety of formats (such as quizzes, electronically submitted assignments, questions regarding video segments, responses in blog/online discussions, random questions, or other means)</v>
      </c>
      <c r="C212" s="131" t="str">
        <f>Assessment_DataCollection!C339</f>
        <v>N/A</v>
      </c>
      <c r="D212" s="132" t="str">
        <f>Assessment_DataCollection!D339</f>
        <v>N/A</v>
      </c>
      <c r="E212" s="270"/>
      <c r="F212" s="8" t="str">
        <f>Assessment_DataCollection!F339</f>
        <v>2.4.3.b</v>
      </c>
      <c r="G212" s="314" t="str">
        <f>Assessment_DataCollection!G339</f>
        <v>In what formats are evaluations and assessments conducted?</v>
      </c>
      <c r="H212" s="192">
        <v>44277</v>
      </c>
      <c r="I212" s="193" t="s">
        <v>401</v>
      </c>
      <c r="J212" s="194" t="s">
        <v>260</v>
      </c>
      <c r="K212" s="195"/>
      <c r="L212" s="216"/>
      <c r="M212" s="217"/>
      <c r="N212" s="198"/>
      <c r="O212" s="217"/>
      <c r="P212" s="199"/>
      <c r="Q212" s="200"/>
      <c r="R212" s="217"/>
      <c r="S212" s="217"/>
    </row>
    <row r="213" spans="1:19" ht="54">
      <c r="A213" s="108" t="str">
        <f>Assessment_DataCollection!A340:G340</f>
        <v>2.4.3.c</v>
      </c>
      <c r="B213" s="60" t="str">
        <f>Assessment_DataCollection!B340</f>
        <v>2.4.3 c. The course contains a pool of quiz and test questions that are randomly selected and distributed across learners and across individual lessons, in order to prevent learners from copying and/or sharing test information</v>
      </c>
      <c r="C213" s="131" t="str">
        <f>Assessment_DataCollection!C340</f>
        <v>N/A</v>
      </c>
      <c r="D213" s="132" t="str">
        <f>Assessment_DataCollection!D340</f>
        <v>N/A</v>
      </c>
      <c r="E213" s="270"/>
      <c r="F213" s="8" t="str">
        <f>Assessment_DataCollection!F340</f>
        <v>2.4.3.c</v>
      </c>
      <c r="G213" s="314" t="str">
        <f>Assessment_DataCollection!G340</f>
        <v>How are the quiz questions selected and distributed in order to prevent learners from copying or sharing information?</v>
      </c>
      <c r="H213" s="192">
        <v>44277</v>
      </c>
      <c r="I213" s="193" t="s">
        <v>401</v>
      </c>
      <c r="J213" s="194" t="s">
        <v>260</v>
      </c>
      <c r="K213" s="195"/>
      <c r="L213" s="216"/>
      <c r="M213" s="217"/>
      <c r="N213" s="198"/>
      <c r="O213" s="217"/>
      <c r="P213" s="199"/>
      <c r="Q213" s="200"/>
      <c r="R213" s="217"/>
      <c r="S213" s="217"/>
    </row>
    <row r="214" spans="1:19" ht="27">
      <c r="A214" s="108" t="str">
        <f>Assessment_DataCollection!A341:G341</f>
        <v>2.4.3.d</v>
      </c>
      <c r="B214" s="60" t="str">
        <f>Assessment_DataCollection!B341</f>
        <v>2.4.3 d. Evaluation of learners is conducted on an ongoing and varied basis</v>
      </c>
      <c r="C214" s="69"/>
      <c r="D214" s="72"/>
      <c r="E214" s="270"/>
      <c r="F214" s="8" t="str">
        <f>Assessment_DataCollection!F341</f>
        <v>2.4.3.d</v>
      </c>
      <c r="G214" s="314" t="str">
        <f>Assessment_DataCollection!G341</f>
        <v xml:space="preserve">When are evaluations conducted? </v>
      </c>
      <c r="H214" s="192">
        <v>44277</v>
      </c>
      <c r="I214" s="193" t="s">
        <v>401</v>
      </c>
      <c r="J214" s="194" t="s">
        <v>260</v>
      </c>
      <c r="K214" s="195"/>
      <c r="L214" s="216"/>
      <c r="M214" s="217"/>
      <c r="N214" s="198"/>
      <c r="O214" s="217"/>
      <c r="P214" s="199"/>
      <c r="Q214" s="200"/>
      <c r="R214" s="217"/>
      <c r="S214" s="217"/>
    </row>
    <row r="215" spans="1:19">
      <c r="A215" s="108" t="str">
        <f>Assessment_DataCollection!A342:G342</f>
        <v xml:space="preserve"> </v>
      </c>
      <c r="B215" s="60" t="str">
        <f>Assessment_DataCollection!B342</f>
        <v>• It may occur following the teaching of major concepts</v>
      </c>
      <c r="C215" s="131" t="str">
        <f>Assessment_DataCollection!C342</f>
        <v>N/A</v>
      </c>
      <c r="D215" s="132" t="str">
        <f>Assessment_DataCollection!D342</f>
        <v>N/A</v>
      </c>
      <c r="E215" s="270"/>
      <c r="F215" s="8"/>
      <c r="G215" s="314"/>
      <c r="H215" s="192"/>
      <c r="I215" s="193"/>
      <c r="J215" s="194"/>
      <c r="K215" s="195"/>
      <c r="L215" s="216"/>
      <c r="M215" s="217"/>
      <c r="N215" s="198"/>
      <c r="O215" s="217"/>
      <c r="P215" s="199"/>
      <c r="Q215" s="200"/>
      <c r="R215" s="217"/>
      <c r="S215" s="217"/>
    </row>
    <row r="216" spans="1:19">
      <c r="A216" s="108"/>
      <c r="B216" s="60" t="str">
        <f>Assessment_DataCollection!B343</f>
        <v>• It shall occur at the end of the unit</v>
      </c>
      <c r="C216" s="131" t="str">
        <f>Assessment_DataCollection!C343</f>
        <v>N/A</v>
      </c>
      <c r="D216" s="132" t="str">
        <f>Assessment_DataCollection!D343</f>
        <v>N/A</v>
      </c>
      <c r="E216" s="270"/>
      <c r="F216" s="8"/>
      <c r="G216" s="314"/>
      <c r="H216" s="192"/>
      <c r="I216" s="193"/>
      <c r="J216" s="194"/>
      <c r="K216" s="195"/>
      <c r="L216" s="216"/>
      <c r="M216" s="217"/>
      <c r="N216" s="198"/>
      <c r="O216" s="217"/>
      <c r="P216" s="199"/>
      <c r="Q216" s="200"/>
      <c r="R216" s="217"/>
      <c r="S216" s="217"/>
    </row>
    <row r="217" spans="1:19" ht="32.25" customHeight="1">
      <c r="A217" s="108" t="str">
        <f>Assessment_DataCollection!A344:G344</f>
        <v>2.4.3.e</v>
      </c>
      <c r="B217" s="60" t="str">
        <f>Assessment_DataCollection!B344</f>
        <v>2.4.3 e. Feedback on evaluations or assessments is constructive, informative, and frequently provided</v>
      </c>
      <c r="C217" s="131" t="str">
        <f>Assessment_DataCollection!C344</f>
        <v>N/A</v>
      </c>
      <c r="D217" s="132" t="str">
        <f>Assessment_DataCollection!D344</f>
        <v>N/A</v>
      </c>
      <c r="E217" s="270"/>
      <c r="F217" s="8" t="str">
        <f>Assessment_DataCollection!F344</f>
        <v>2.4.3.e</v>
      </c>
      <c r="G217" s="314" t="str">
        <f>Assessment_DataCollection!G344</f>
        <v>When and how is feedback on evaluations or assessments provided?</v>
      </c>
      <c r="H217" s="192">
        <v>44277</v>
      </c>
      <c r="I217" s="193" t="s">
        <v>401</v>
      </c>
      <c r="J217" s="194" t="s">
        <v>260</v>
      </c>
      <c r="K217" s="195"/>
      <c r="L217" s="216"/>
      <c r="M217" s="217"/>
      <c r="N217" s="198"/>
      <c r="O217" s="217"/>
      <c r="P217" s="199"/>
      <c r="Q217" s="200"/>
      <c r="R217" s="217"/>
      <c r="S217" s="217"/>
    </row>
    <row r="218" spans="1:19" ht="32.25" customHeight="1">
      <c r="A218" s="108" t="str">
        <f>Assessment_DataCollection!A345:G345</f>
        <v>2.4.3.f</v>
      </c>
      <c r="B218" s="60" t="str">
        <f>Assessment_DataCollection!B345</f>
        <v>2.4.3 f. Course quizzes, activities, and any other assessment techniques are graded and tracked by the program and/or the online instructor</v>
      </c>
      <c r="C218" s="131" t="str">
        <f>Assessment_DataCollection!C345</f>
        <v>N/A</v>
      </c>
      <c r="D218" s="132" t="str">
        <f>Assessment_DataCollection!D345</f>
        <v>N/A</v>
      </c>
      <c r="E218" s="270"/>
      <c r="F218" s="8" t="str">
        <f>Assessment_DataCollection!F345</f>
        <v>2.4.3.f</v>
      </c>
      <c r="G218" s="314" t="str">
        <f>Assessment_DataCollection!G345</f>
        <v>How are the quizzes, activities and assessments graded and tracked?</v>
      </c>
      <c r="H218" s="192">
        <v>44277</v>
      </c>
      <c r="I218" s="193" t="s">
        <v>401</v>
      </c>
      <c r="J218" s="194" t="s">
        <v>260</v>
      </c>
      <c r="K218" s="195"/>
      <c r="L218" s="216"/>
      <c r="M218" s="217"/>
      <c r="N218" s="198"/>
      <c r="O218" s="217"/>
      <c r="P218" s="199"/>
      <c r="Q218" s="200"/>
      <c r="R218" s="217"/>
      <c r="S218" s="217"/>
    </row>
    <row r="219" spans="1:19" ht="27.75" customHeight="1">
      <c r="A219" s="108" t="str">
        <f>Assessment_DataCollection!A346:G346</f>
        <v>2.4.3.g</v>
      </c>
      <c r="B219" s="60" t="str">
        <f>Assessment_DataCollection!B346</f>
        <v>2.4.3 g. Learners are able to see their grades as they progress through the course</v>
      </c>
      <c r="C219" s="131" t="str">
        <f>Assessment_DataCollection!C346</f>
        <v>N/A</v>
      </c>
      <c r="D219" s="132" t="str">
        <f>Assessment_DataCollection!D346</f>
        <v>N/A</v>
      </c>
      <c r="E219" s="270"/>
      <c r="F219" s="8" t="str">
        <f>Assessment_DataCollection!F346</f>
        <v>2.4.3.g</v>
      </c>
      <c r="G219" s="314" t="str">
        <f>Assessment_DataCollection!G346</f>
        <v>How do learner’s see their grades as they progress through the course?</v>
      </c>
      <c r="H219" s="192">
        <v>44277</v>
      </c>
      <c r="I219" s="193" t="s">
        <v>401</v>
      </c>
      <c r="J219" s="194" t="s">
        <v>260</v>
      </c>
      <c r="K219" s="195"/>
      <c r="L219" s="216"/>
      <c r="M219" s="217"/>
      <c r="N219" s="198"/>
      <c r="O219" s="217"/>
      <c r="P219" s="199"/>
      <c r="Q219" s="200"/>
      <c r="R219" s="217"/>
      <c r="S219" s="217"/>
    </row>
    <row r="220" spans="1:19" ht="28.5" customHeight="1">
      <c r="A220" s="108" t="str">
        <f>Assessment_DataCollection!A347:G347</f>
        <v>2.4.3.h</v>
      </c>
      <c r="B220" s="60" t="str">
        <f>Assessment_DataCollection!B347</f>
        <v>2.4.3 h. Where applicable, learner progress and performance are communicated to parents/guardians (e.g., for minors)</v>
      </c>
      <c r="C220" s="131" t="str">
        <f>Assessment_DataCollection!C347</f>
        <v>N/A</v>
      </c>
      <c r="D220" s="132" t="str">
        <f>Assessment_DataCollection!D347</f>
        <v>N/A</v>
      </c>
      <c r="E220" s="270"/>
      <c r="F220" s="8" t="str">
        <f>Assessment_DataCollection!F347</f>
        <v>2.4.3.h</v>
      </c>
      <c r="G220" s="314" t="str">
        <f>Assessment_DataCollection!G347</f>
        <v>How is the learner’s progress and performance communicated to parents/guardians?</v>
      </c>
      <c r="H220" s="192">
        <v>44277</v>
      </c>
      <c r="I220" s="193" t="s">
        <v>401</v>
      </c>
      <c r="J220" s="194" t="s">
        <v>260</v>
      </c>
      <c r="K220" s="195"/>
      <c r="L220" s="216"/>
      <c r="M220" s="217"/>
      <c r="N220" s="198"/>
      <c r="O220" s="217"/>
      <c r="P220" s="199"/>
      <c r="Q220" s="200"/>
      <c r="R220" s="217"/>
      <c r="S220" s="217"/>
    </row>
    <row r="221" spans="1:19" ht="34.5" customHeight="1">
      <c r="A221" s="108" t="str">
        <f>Assessment_DataCollection!A348:G348</f>
        <v>2.4.3.1</v>
      </c>
      <c r="B221" s="60" t="str">
        <f>Assessment_DataCollection!B348</f>
        <v>2.4.3 i. For the final test, the identity of each learner should be verified as required by the state</v>
      </c>
      <c r="C221" s="131" t="str">
        <f>Assessment_DataCollection!C348</f>
        <v>N/A</v>
      </c>
      <c r="D221" s="132" t="str">
        <f>Assessment_DataCollection!D348</f>
        <v>N/A</v>
      </c>
      <c r="E221" s="270"/>
      <c r="F221" s="8" t="str">
        <f>Assessment_DataCollection!F348</f>
        <v>2.4.3.1</v>
      </c>
      <c r="G221" s="314" t="str">
        <f>Assessment_DataCollection!G348</f>
        <v>How is the identity of each learner verified for  the final test?</v>
      </c>
      <c r="H221" s="192">
        <v>44277</v>
      </c>
      <c r="I221" s="193" t="s">
        <v>401</v>
      </c>
      <c r="J221" s="194" t="s">
        <v>260</v>
      </c>
      <c r="K221" s="195"/>
      <c r="L221" s="216"/>
      <c r="M221" s="217"/>
      <c r="N221" s="198"/>
      <c r="O221" s="217"/>
      <c r="P221" s="199"/>
      <c r="Q221" s="200"/>
      <c r="R221" s="217"/>
      <c r="S221" s="217"/>
    </row>
    <row r="222" spans="1:19" ht="27" customHeight="1">
      <c r="A222" s="108" t="str">
        <f>Assessment_DataCollection!A349:G349</f>
        <v>2.4.3.j</v>
      </c>
      <c r="B222" s="60" t="str">
        <f>Assessment_DataCollection!B349</f>
        <v>2.4.3 j. The online course provider frequently and in various ways assesses the delivery of the course and the curriculum, such as, learners are given the opportunity to provide feedback on the course</v>
      </c>
      <c r="C222" s="131" t="str">
        <f>Assessment_DataCollection!C349</f>
        <v>N/A</v>
      </c>
      <c r="D222" s="132" t="str">
        <f>Assessment_DataCollection!D349</f>
        <v>N/A</v>
      </c>
      <c r="E222" s="270"/>
      <c r="F222" s="8" t="str">
        <f>Assessment_DataCollection!F349</f>
        <v>2.4.3.j</v>
      </c>
      <c r="G222" s="314" t="str">
        <f>Assessment_DataCollection!G349</f>
        <v>How is the delivery of the course and the curriculum assessed by students?</v>
      </c>
      <c r="H222" s="192">
        <v>44277</v>
      </c>
      <c r="I222" s="193" t="s">
        <v>401</v>
      </c>
      <c r="J222" s="194" t="s">
        <v>260</v>
      </c>
      <c r="K222" s="195"/>
      <c r="L222" s="216"/>
      <c r="M222" s="217"/>
      <c r="N222" s="198"/>
      <c r="O222" s="217"/>
      <c r="P222" s="199"/>
      <c r="Q222" s="200"/>
      <c r="R222" s="217"/>
      <c r="S222" s="217"/>
    </row>
    <row r="223" spans="1:19" ht="69" customHeight="1">
      <c r="A223" s="108" t="str">
        <f>Assessment_DataCollection!A350:G350</f>
        <v>2.4.4</v>
      </c>
      <c r="B223" s="225"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223" s="3"/>
      <c r="D223" s="3"/>
      <c r="E223" s="270"/>
      <c r="F223" s="8" t="str">
        <f>Assessment_DataCollection!F350</f>
        <v>2.4.4</v>
      </c>
      <c r="G223" s="313" t="str">
        <f>Assessment_DataCollection!G350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H223" s="189"/>
      <c r="I223" s="189"/>
      <c r="J223" s="189"/>
      <c r="K223" s="189"/>
      <c r="L223" s="327"/>
      <c r="M223" s="327"/>
      <c r="N223" s="189"/>
      <c r="O223" s="189"/>
      <c r="P223" s="189"/>
      <c r="Q223" s="189"/>
      <c r="R223" s="189"/>
      <c r="S223" s="189"/>
    </row>
    <row r="224" spans="1:19" ht="35.25" customHeight="1">
      <c r="A224" s="108"/>
      <c r="B224" s="60"/>
      <c r="C224" s="69"/>
      <c r="D224" s="72"/>
      <c r="E224" s="270"/>
      <c r="F224" s="8"/>
      <c r="G224" s="314" t="str">
        <f>Assessment_DataCollection!G351</f>
        <v>What requirements do you have for the technological design and capabilities of online delivery of driver education?</v>
      </c>
      <c r="H224" s="192">
        <v>44277</v>
      </c>
      <c r="I224" s="193" t="s">
        <v>401</v>
      </c>
      <c r="J224" s="194" t="s">
        <v>260</v>
      </c>
      <c r="K224" s="195"/>
      <c r="L224" s="216">
        <v>44279</v>
      </c>
      <c r="M224" s="217" t="s">
        <v>715</v>
      </c>
      <c r="N224" s="198"/>
      <c r="O224" s="217"/>
      <c r="P224" s="199"/>
      <c r="Q224" s="200"/>
      <c r="R224" s="217"/>
      <c r="S224" s="217"/>
    </row>
    <row r="225" spans="1:19" ht="25.5" customHeight="1">
      <c r="A225" s="108" t="str">
        <f>Assessment_DataCollection!A352:G352</f>
        <v>2.4.4.a</v>
      </c>
      <c r="B225" s="60" t="str">
        <f>Assessment_DataCollection!B352</f>
        <v>2.4.4 a. The technological requirements such as hardware, web browser, software, internet connection speed, and other required components to take the course are clearly described on the website, prior to the opportunity to purchase the course</v>
      </c>
      <c r="C225" s="131" t="str">
        <f>Assessment_DataCollection!C352</f>
        <v>N/A</v>
      </c>
      <c r="D225" s="132" t="str">
        <f>Assessment_DataCollection!D352</f>
        <v>N/A</v>
      </c>
      <c r="E225" s="270"/>
      <c r="F225" s="8" t="str">
        <f>Assessment_DataCollection!F352</f>
        <v>2.4.4.a</v>
      </c>
      <c r="G225" s="314" t="str">
        <f>Assessment_DataCollection!G352</f>
        <v xml:space="preserve">How and where are the technological requirements described on the website? </v>
      </c>
      <c r="H225" s="192">
        <v>44277</v>
      </c>
      <c r="I225" s="193" t="s">
        <v>401</v>
      </c>
      <c r="J225" s="194" t="s">
        <v>260</v>
      </c>
      <c r="K225" s="195"/>
      <c r="L225" s="216"/>
      <c r="M225" s="217"/>
      <c r="N225" s="198"/>
      <c r="O225" s="217"/>
      <c r="P225" s="199"/>
      <c r="Q225" s="200"/>
      <c r="R225" s="217"/>
      <c r="S225" s="217"/>
    </row>
    <row r="226" spans="1:19" ht="31.5" customHeight="1">
      <c r="A226" s="108" t="str">
        <f>Assessment_DataCollection!A353:G353</f>
        <v>2.4.4.b</v>
      </c>
      <c r="B226" s="60" t="str">
        <f>Assessment_DataCollection!B353</f>
        <v>2.4.4 b. The web pages and components are clearly organized. A site map, contact page, and orientation section that explain how to use the course are provided</v>
      </c>
      <c r="C226" s="131" t="str">
        <f>Assessment_DataCollection!C353</f>
        <v>N/A</v>
      </c>
      <c r="D226" s="132" t="str">
        <f>Assessment_DataCollection!D353</f>
        <v>N/A</v>
      </c>
      <c r="E226" s="270"/>
      <c r="F226" s="8" t="str">
        <f>Assessment_DataCollection!F353</f>
        <v>2.4.4.b</v>
      </c>
      <c r="G226" s="314" t="str">
        <f>Assessment_DataCollection!G353</f>
        <v xml:space="preserve">How are the web pages and components organized? </v>
      </c>
      <c r="H226" s="192">
        <v>44277</v>
      </c>
      <c r="I226" s="193" t="s">
        <v>401</v>
      </c>
      <c r="J226" s="194" t="s">
        <v>260</v>
      </c>
      <c r="K226" s="195"/>
      <c r="L226" s="216"/>
      <c r="M226" s="217"/>
      <c r="N226" s="198"/>
      <c r="O226" s="217"/>
      <c r="P226" s="199"/>
      <c r="Q226" s="200"/>
      <c r="R226" s="217"/>
      <c r="S226" s="217"/>
    </row>
    <row r="227" spans="1:19" ht="35.25" customHeight="1">
      <c r="A227" s="108"/>
      <c r="B227" s="60" t="str">
        <f>Assessment_DataCollection!B354</f>
        <v>• Contact information for technical support is provided and technical support hours of availability are clearly posted on the website</v>
      </c>
      <c r="C227" s="131" t="str">
        <f>Assessment_DataCollection!C354</f>
        <v>N/A</v>
      </c>
      <c r="D227" s="132" t="str">
        <f>Assessment_DataCollection!D354</f>
        <v>N/A</v>
      </c>
      <c r="E227" s="270"/>
      <c r="F227" s="8"/>
      <c r="G227" s="314" t="str">
        <f>Assessment_DataCollection!G354</f>
        <v>Is there a site map, contact page and orientation section that explains how to use the course?</v>
      </c>
      <c r="H227" s="192">
        <v>44277</v>
      </c>
      <c r="I227" s="193" t="s">
        <v>401</v>
      </c>
      <c r="J227" s="194" t="s">
        <v>260</v>
      </c>
      <c r="K227" s="195"/>
      <c r="L227" s="216"/>
      <c r="M227" s="217"/>
      <c r="N227" s="198"/>
      <c r="O227" s="217"/>
      <c r="P227" s="199"/>
      <c r="Q227" s="200"/>
      <c r="R227" s="217"/>
      <c r="S227" s="217"/>
    </row>
    <row r="228" spans="1:19" ht="39" customHeight="1">
      <c r="A228" s="108" t="str">
        <f>Assessment_DataCollection!A355:G355</f>
        <v>2.4.4.c</v>
      </c>
      <c r="B228" s="60" t="str">
        <f>Assessment_DataCollection!B355</f>
        <v>2.4.4 c. The course and the website are user-friendly, easy to navigate, and accessible to learners</v>
      </c>
      <c r="C228" s="131" t="str">
        <f>Assessment_DataCollection!C355</f>
        <v>N/A</v>
      </c>
      <c r="D228" s="132" t="str">
        <f>Assessment_DataCollection!D355</f>
        <v>N/A</v>
      </c>
      <c r="E228" s="270"/>
      <c r="F228" s="8" t="str">
        <f>Assessment_DataCollection!F355</f>
        <v>2.4.4.c</v>
      </c>
      <c r="G228" s="314" t="str">
        <f>Assessment_DataCollection!G355</f>
        <v xml:space="preserve">Is the course and the website user-friendly, easy to navigate, and accessible to learners?  </v>
      </c>
      <c r="H228" s="192">
        <v>44277</v>
      </c>
      <c r="I228" s="193" t="s">
        <v>401</v>
      </c>
      <c r="J228" s="194" t="s">
        <v>260</v>
      </c>
      <c r="K228" s="195"/>
      <c r="L228" s="216"/>
      <c r="M228" s="217"/>
      <c r="N228" s="198"/>
      <c r="O228" s="217"/>
      <c r="P228" s="199"/>
      <c r="Q228" s="200"/>
      <c r="R228" s="217"/>
      <c r="S228" s="217"/>
    </row>
    <row r="229" spans="1:19" ht="39" customHeight="1">
      <c r="A229" s="108" t="str">
        <f>Assessment_DataCollection!A356:G356</f>
        <v>2.4.4.d</v>
      </c>
      <c r="B229" s="60" t="str">
        <f>Assessment_DataCollection!B356</f>
        <v>2.4.4 d. Courses must require learners to complete all required elements prior to completing the course</v>
      </c>
      <c r="C229" s="131" t="str">
        <f>Assessment_DataCollection!C356</f>
        <v>N/A</v>
      </c>
      <c r="D229" s="132" t="str">
        <f>Assessment_DataCollection!D356</f>
        <v>N/A</v>
      </c>
      <c r="E229" s="270"/>
      <c r="F229" s="8" t="str">
        <f>Assessment_DataCollection!F356</f>
        <v>2.4.4.d</v>
      </c>
      <c r="G229" s="314" t="str">
        <f>Assessment_DataCollection!G356</f>
        <v>Are learners required to complete all elements prior to completing the course?</v>
      </c>
      <c r="H229" s="192">
        <v>44277</v>
      </c>
      <c r="I229" s="193" t="s">
        <v>401</v>
      </c>
      <c r="J229" s="194" t="s">
        <v>260</v>
      </c>
      <c r="K229" s="195"/>
      <c r="L229" s="216"/>
      <c r="M229" s="217"/>
      <c r="N229" s="198"/>
      <c r="O229" s="217"/>
      <c r="P229" s="199"/>
      <c r="Q229" s="200"/>
      <c r="R229" s="217"/>
      <c r="S229" s="217"/>
    </row>
    <row r="230" spans="1:19" ht="33" customHeight="1">
      <c r="A230" s="108" t="str">
        <f>Assessment_DataCollection!A357:G357</f>
        <v>2.4.4.e</v>
      </c>
      <c r="B230" s="60" t="str">
        <f>Assessment_DataCollection!B357</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230" s="69" t="str">
        <f>Assessment_DataCollection!C357</f>
        <v>N/A</v>
      </c>
      <c r="D230" s="69" t="str">
        <f>Assessment_DataCollection!D357</f>
        <v>N/A</v>
      </c>
      <c r="E230" s="270"/>
      <c r="F230" s="8" t="str">
        <f>Assessment_DataCollection!F357</f>
        <v>2.4.4.e</v>
      </c>
      <c r="G230" s="314" t="str">
        <f>Assessment_DataCollection!G357</f>
        <v xml:space="preserve">How is learner time in the course tracked? </v>
      </c>
      <c r="H230" s="192">
        <v>44277</v>
      </c>
      <c r="I230" s="193" t="s">
        <v>401</v>
      </c>
      <c r="J230" s="194" t="s">
        <v>260</v>
      </c>
      <c r="K230" s="195"/>
      <c r="L230" s="216"/>
      <c r="M230" s="217"/>
      <c r="N230" s="198"/>
      <c r="O230" s="217"/>
      <c r="P230" s="199"/>
      <c r="Q230" s="200"/>
      <c r="R230" s="217"/>
      <c r="S230" s="217"/>
    </row>
    <row r="231" spans="1:19" ht="30.75" customHeight="1">
      <c r="A231" s="108"/>
      <c r="B231" s="60"/>
      <c r="C231" s="69"/>
      <c r="D231" s="72"/>
      <c r="E231" s="270"/>
      <c r="F231" s="8"/>
      <c r="G231" s="314" t="str">
        <f>Assessment_DataCollection!G358</f>
        <v>To what degree is a student’s “idle time” counted as active learning?</v>
      </c>
      <c r="H231" s="192">
        <v>44277</v>
      </c>
      <c r="I231" s="193" t="s">
        <v>401</v>
      </c>
      <c r="J231" s="194" t="s">
        <v>260</v>
      </c>
      <c r="K231" s="195"/>
      <c r="L231" s="216"/>
      <c r="M231" s="217"/>
      <c r="N231" s="198"/>
      <c r="O231" s="217"/>
      <c r="P231" s="199"/>
      <c r="Q231" s="200"/>
      <c r="R231" s="217"/>
      <c r="S231" s="217"/>
    </row>
    <row r="232" spans="1:19" ht="30.75" customHeight="1">
      <c r="A232" s="108" t="str">
        <f>Assessment_DataCollection!A359:G359</f>
        <v>2.4.4.f</v>
      </c>
      <c r="B232" s="60" t="str">
        <f>Assessment_DataCollection!B359</f>
        <v>2.4.4 f. Learners are required to use a username and password to enroll in and to access the course at all times</v>
      </c>
      <c r="C232" s="131" t="str">
        <f>Assessment_DataCollection!C359</f>
        <v>N/A</v>
      </c>
      <c r="D232" s="132" t="str">
        <f>Assessment_DataCollection!D359</f>
        <v>N/A</v>
      </c>
      <c r="E232" s="270"/>
      <c r="F232" s="8" t="str">
        <f>Assessment_DataCollection!F359</f>
        <v>2.4.4.f</v>
      </c>
      <c r="G232" s="314" t="str">
        <f>Assessment_DataCollection!G359</f>
        <v>Are learners required to use a username and password to enroll in and to access the course at all times?</v>
      </c>
      <c r="H232" s="192">
        <v>44277</v>
      </c>
      <c r="I232" s="193" t="s">
        <v>401</v>
      </c>
      <c r="J232" s="194" t="s">
        <v>260</v>
      </c>
      <c r="K232" s="195"/>
      <c r="L232" s="216"/>
      <c r="M232" s="217"/>
      <c r="N232" s="198"/>
      <c r="O232" s="217"/>
      <c r="P232" s="199"/>
      <c r="Q232" s="200"/>
      <c r="R232" s="217"/>
      <c r="S232" s="217"/>
    </row>
    <row r="233" spans="1:19" ht="39" customHeight="1">
      <c r="A233" s="108" t="str">
        <f>Assessment_DataCollection!A360:G360</f>
        <v>2.4.4.g</v>
      </c>
      <c r="B233" s="60" t="str">
        <f>Assessment_DataCollection!B360</f>
        <v>2.4.4 g. Learners are logged out of the course after a specified amount of inactivity established by the State or the online provider. The learner is required to login again to resume the course</v>
      </c>
      <c r="C233" s="131" t="str">
        <f>Assessment_DataCollection!C360</f>
        <v>N/A</v>
      </c>
      <c r="D233" s="132" t="str">
        <f>Assessment_DataCollection!D360</f>
        <v>N/A</v>
      </c>
      <c r="E233" s="270"/>
      <c r="F233" s="8" t="str">
        <f>Assessment_DataCollection!F360</f>
        <v>2.4.4.g</v>
      </c>
      <c r="G233" s="314" t="str">
        <f>Assessment_DataCollection!G360</f>
        <v>Is the learner logged out of the course after a specified amount of inactivity? After how long?</v>
      </c>
      <c r="H233" s="192">
        <v>44277</v>
      </c>
      <c r="I233" s="193" t="s">
        <v>401</v>
      </c>
      <c r="J233" s="194" t="s">
        <v>260</v>
      </c>
      <c r="K233" s="195"/>
      <c r="L233" s="216"/>
      <c r="M233" s="217"/>
      <c r="N233" s="198"/>
      <c r="O233" s="217"/>
      <c r="P233" s="199"/>
      <c r="Q233" s="200"/>
      <c r="R233" s="217"/>
      <c r="S233" s="217"/>
    </row>
    <row r="234" spans="1:19" ht="32.25" customHeight="1">
      <c r="A234" s="108" t="str">
        <f>Assessment_DataCollection!A361:G361</f>
        <v>2.4.4.h</v>
      </c>
      <c r="B234" s="60" t="str">
        <f>Assessment_DataCollection!B361</f>
        <v>2.4.4 h. The identity of each learner is verified on a random basis throughout the course to ensure the learner who is signed in is the individual completing the course (e.g. the learner is prompted with security questions upon login and at random during the course.)</v>
      </c>
      <c r="C234" s="131" t="str">
        <f>Assessment_DataCollection!C361</f>
        <v>N/A</v>
      </c>
      <c r="D234" s="132" t="str">
        <f>Assessment_DataCollection!D361</f>
        <v>N/A</v>
      </c>
      <c r="E234" s="270"/>
      <c r="F234" s="8" t="str">
        <f>Assessment_DataCollection!F361</f>
        <v>2.4.4.h</v>
      </c>
      <c r="G234" s="314" t="str">
        <f>Assessment_DataCollection!G361</f>
        <v>How is the identity of the learner verified throughout the course? How frequently?</v>
      </c>
      <c r="H234" s="192">
        <v>44277</v>
      </c>
      <c r="I234" s="193" t="s">
        <v>401</v>
      </c>
      <c r="J234" s="194" t="s">
        <v>260</v>
      </c>
      <c r="K234" s="195"/>
      <c r="L234" s="216"/>
      <c r="M234" s="217"/>
      <c r="N234" s="198"/>
      <c r="O234" s="217"/>
      <c r="P234" s="199"/>
      <c r="Q234" s="200"/>
      <c r="R234" s="217"/>
      <c r="S234" s="217"/>
    </row>
    <row r="235" spans="1:19" ht="30.75" customHeight="1">
      <c r="A235" s="108" t="str">
        <f>Assessment_DataCollection!A362:G362</f>
        <v>2.4.4.i</v>
      </c>
      <c r="B235" s="60" t="str">
        <f>Assessment_DataCollection!B362</f>
        <v>2.4.4 i. When learners log back into the course, they are able to resume from their last verified activity</v>
      </c>
      <c r="C235" s="131" t="str">
        <f>Assessment_DataCollection!C362</f>
        <v>N/A</v>
      </c>
      <c r="D235" s="132" t="str">
        <f>Assessment_DataCollection!D362</f>
        <v>N/A</v>
      </c>
      <c r="E235" s="270"/>
      <c r="F235" s="8" t="str">
        <f>Assessment_DataCollection!F362</f>
        <v>2.4.4.i</v>
      </c>
      <c r="G235" s="314" t="str">
        <f>Assessment_DataCollection!G362</f>
        <v xml:space="preserve">Are learner’s able to resume from their last verified activity when they log back into the course? </v>
      </c>
      <c r="H235" s="192">
        <v>44277</v>
      </c>
      <c r="I235" s="193" t="s">
        <v>401</v>
      </c>
      <c r="J235" s="194" t="s">
        <v>260</v>
      </c>
      <c r="K235" s="195"/>
      <c r="L235" s="216"/>
      <c r="M235" s="217"/>
      <c r="N235" s="198"/>
      <c r="O235" s="217"/>
      <c r="P235" s="199"/>
      <c r="Q235" s="200"/>
      <c r="R235" s="217"/>
      <c r="S235" s="217"/>
    </row>
    <row r="236" spans="1:19" ht="49.5" customHeight="1">
      <c r="A236" s="108" t="str">
        <f>Assessment_DataCollection!A363:G363</f>
        <v>2.4.5</v>
      </c>
      <c r="B236" s="225"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236" s="3"/>
      <c r="D236" s="3"/>
      <c r="E236" s="270"/>
      <c r="F236" s="8" t="str">
        <f>Assessment_DataCollection!F363</f>
        <v>2.4.5</v>
      </c>
      <c r="G236" s="313" t="str">
        <f>Assessment_DataCollection!G363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H236" s="189"/>
      <c r="I236" s="189"/>
      <c r="J236" s="189"/>
      <c r="K236" s="189"/>
      <c r="L236" s="327"/>
      <c r="M236" s="327"/>
      <c r="N236" s="189"/>
      <c r="O236" s="189"/>
      <c r="P236" s="189"/>
      <c r="Q236" s="189"/>
      <c r="R236" s="189"/>
      <c r="S236" s="189"/>
    </row>
    <row r="237" spans="1:19" ht="44.25" customHeight="1">
      <c r="A237" s="108"/>
      <c r="B237" s="60"/>
      <c r="C237" s="72"/>
      <c r="D237" s="72"/>
      <c r="E237" s="270"/>
      <c r="F237" s="8"/>
      <c r="G237" s="314" t="str">
        <f>Assessment_DataCollection!G364</f>
        <v>What legal requirements do you have for the delivery of online driver education, regarding privacy, verification of learner participation and test taking?</v>
      </c>
      <c r="H237" s="192">
        <v>44277</v>
      </c>
      <c r="I237" s="193" t="s">
        <v>401</v>
      </c>
      <c r="J237" s="194" t="s">
        <v>260</v>
      </c>
      <c r="K237" s="195"/>
      <c r="L237" s="216">
        <v>44279</v>
      </c>
      <c r="M237" s="217" t="s">
        <v>715</v>
      </c>
      <c r="N237" s="198"/>
      <c r="O237" s="217"/>
      <c r="P237" s="199"/>
      <c r="Q237" s="200"/>
      <c r="R237" s="217"/>
      <c r="S237" s="217"/>
    </row>
    <row r="238" spans="1:19">
      <c r="A238" s="108"/>
      <c r="B238" s="60"/>
      <c r="C238" s="72"/>
      <c r="D238" s="72"/>
      <c r="E238" s="270"/>
      <c r="F238" s="8"/>
      <c r="G238" s="314" t="str">
        <f>Assessment_DataCollection!G365</f>
        <v>How are state/federal requirements met?</v>
      </c>
      <c r="H238" s="192">
        <v>44277</v>
      </c>
      <c r="I238" s="193" t="s">
        <v>401</v>
      </c>
      <c r="J238" s="194" t="s">
        <v>260</v>
      </c>
      <c r="K238" s="195"/>
      <c r="L238" s="216"/>
      <c r="M238" s="217"/>
      <c r="N238" s="198"/>
      <c r="O238" s="217"/>
      <c r="P238" s="199"/>
      <c r="Q238" s="200"/>
      <c r="R238" s="217"/>
      <c r="S238" s="217"/>
    </row>
    <row r="239" spans="1:19" ht="54">
      <c r="A239" s="108" t="str">
        <f>Assessment_DataCollection!A366:G366</f>
        <v>2.4.5.a</v>
      </c>
      <c r="B239" s="60" t="str">
        <f>Assessment_DataCollection!B366</f>
        <v>2.4.5 a. The course and the online provider shall be authorized by the state-regulating authority to operate within the state and to provide online driver education instruction for the purpose of meeting state certification requirements</v>
      </c>
      <c r="C239" s="72"/>
      <c r="D239" s="72"/>
      <c r="E239" s="270"/>
      <c r="F239" s="8" t="str">
        <f>Assessment_DataCollection!F366</f>
        <v>2.4.5.a</v>
      </c>
      <c r="G239" s="314" t="str">
        <f>Assessment_DataCollection!G366</f>
        <v>Are online providers formally authorized by the state?</v>
      </c>
      <c r="H239" s="192">
        <v>44277</v>
      </c>
      <c r="I239" s="193" t="s">
        <v>401</v>
      </c>
      <c r="J239" s="194" t="s">
        <v>260</v>
      </c>
      <c r="K239" s="195"/>
      <c r="L239" s="216"/>
      <c r="M239" s="217"/>
      <c r="N239" s="198"/>
      <c r="O239" s="217"/>
      <c r="P239" s="199"/>
      <c r="Q239" s="200"/>
      <c r="R239" s="217"/>
      <c r="S239" s="217"/>
    </row>
    <row r="240" spans="1:19" ht="31.5" customHeight="1">
      <c r="A240" s="108"/>
      <c r="B240" s="60" t="str">
        <f>Assessment_DataCollection!B367</f>
        <v>• If the state requires online providers to re-apply for approval to operate, the online provider shall meet the State requirements</v>
      </c>
      <c r="C240" s="131" t="str">
        <f>Assessment_DataCollection!C367</f>
        <v>N/A</v>
      </c>
      <c r="D240" s="132" t="str">
        <f>Assessment_DataCollection!D367</f>
        <v>N/A</v>
      </c>
      <c r="E240" s="270"/>
      <c r="F240" s="8"/>
      <c r="G240" s="314"/>
      <c r="H240" s="192">
        <v>44277</v>
      </c>
      <c r="I240" s="193" t="s">
        <v>401</v>
      </c>
      <c r="J240" s="194" t="s">
        <v>260</v>
      </c>
      <c r="K240" s="195"/>
      <c r="L240" s="216"/>
      <c r="M240" s="217"/>
      <c r="N240" s="198"/>
      <c r="O240" s="217"/>
      <c r="P240" s="199"/>
      <c r="Q240" s="200"/>
      <c r="R240" s="217"/>
      <c r="S240" s="217"/>
    </row>
    <row r="241" spans="1:19" ht="32.25" customHeight="1">
      <c r="A241" s="108" t="str">
        <f>Assessment_DataCollection!A368:G368</f>
        <v>2.4.5.b</v>
      </c>
      <c r="B241" s="60" t="str">
        <f>Assessment_DataCollection!B368</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241" s="131" t="str">
        <f>Assessment_DataCollection!C368</f>
        <v>N/A</v>
      </c>
      <c r="D241" s="132" t="str">
        <f>Assessment_DataCollection!D368</f>
        <v>N/A</v>
      </c>
      <c r="E241" s="270"/>
      <c r="F241" s="8" t="str">
        <f>Assessment_DataCollection!F368</f>
        <v>2.4.5.b</v>
      </c>
      <c r="G241" s="314" t="str">
        <f>Assessment_DataCollection!G368</f>
        <v>Do online providers clearly indicate on their website if they are approved by the state?</v>
      </c>
      <c r="H241" s="192">
        <v>44277</v>
      </c>
      <c r="I241" s="193" t="s">
        <v>401</v>
      </c>
      <c r="J241" s="194" t="s">
        <v>260</v>
      </c>
      <c r="K241" s="195"/>
      <c r="L241" s="216"/>
      <c r="M241" s="217"/>
      <c r="N241" s="198"/>
      <c r="O241" s="217"/>
      <c r="P241" s="199"/>
      <c r="Q241" s="200"/>
      <c r="R241" s="217"/>
      <c r="S241" s="217"/>
    </row>
    <row r="242" spans="1:19" ht="33" customHeight="1">
      <c r="A242" s="108" t="str">
        <f>Assessment_DataCollection!A369:G369</f>
        <v>2.4.5.c</v>
      </c>
      <c r="B242" s="60" t="str">
        <f>Assessment_DataCollection!B369</f>
        <v>2.4.5 c. The state should list on the appropriate public state website all approved providers, as well as those online providers who previously held state approval but who are no longer approved</v>
      </c>
      <c r="C242" s="131" t="str">
        <f>Assessment_DataCollection!C369</f>
        <v>N/A</v>
      </c>
      <c r="D242" s="132" t="str">
        <f>Assessment_DataCollection!D369</f>
        <v>N/A</v>
      </c>
      <c r="E242" s="270"/>
      <c r="F242" s="8" t="str">
        <f>Assessment_DataCollection!F369</f>
        <v>2.4.5.c</v>
      </c>
      <c r="G242" s="314" t="str">
        <f>Assessment_DataCollection!G369</f>
        <v xml:space="preserve">Are the approved online providers and those that are no longer approved listed on the State website? </v>
      </c>
      <c r="H242" s="192">
        <v>44277</v>
      </c>
      <c r="I242" s="193" t="s">
        <v>401</v>
      </c>
      <c r="J242" s="194" t="s">
        <v>260</v>
      </c>
      <c r="K242" s="195"/>
      <c r="L242" s="216"/>
      <c r="M242" s="217"/>
      <c r="N242" s="198"/>
      <c r="O242" s="217"/>
      <c r="P242" s="199"/>
      <c r="Q242" s="200"/>
      <c r="R242" s="217"/>
      <c r="S242" s="217"/>
    </row>
    <row r="243" spans="1:19" ht="27.75" customHeight="1">
      <c r="A243" s="108" t="str">
        <f>Assessment_DataCollection!A370:G370</f>
        <v>2.4.5.d</v>
      </c>
      <c r="B243" s="60" t="str">
        <f>Assessment_DataCollection!B370</f>
        <v>2.4.5 d. The online provider’s website describes how the course meets state and/or federal accessibility standards (e.g., conforms to US Sections 504 and 508 of the Rehabilitation Act in connection to information technology) to ensure equal access to all users</v>
      </c>
      <c r="C243" s="72"/>
      <c r="D243" s="72"/>
      <c r="E243" s="270"/>
      <c r="F243" s="8" t="str">
        <f>Assessment_DataCollection!F370</f>
        <v>2.4.5.d</v>
      </c>
      <c r="G243" s="314" t="str">
        <f>Assessment_DataCollection!G370</f>
        <v>How do online provider’s websites and courses provide alternative options for users with special needs?</v>
      </c>
      <c r="H243" s="192">
        <v>44277</v>
      </c>
      <c r="I243" s="193" t="s">
        <v>401</v>
      </c>
      <c r="J243" s="194" t="s">
        <v>260</v>
      </c>
      <c r="K243" s="195"/>
      <c r="L243" s="216"/>
      <c r="M243" s="217"/>
      <c r="N243" s="198"/>
      <c r="O243" s="217"/>
      <c r="P243" s="199"/>
      <c r="Q243" s="200"/>
      <c r="R243" s="217"/>
      <c r="S243" s="217"/>
    </row>
    <row r="244" spans="1:19" ht="27">
      <c r="A244" s="108"/>
      <c r="B244" s="60" t="str">
        <f>Assessment_DataCollection!B371</f>
        <v>• The online provider’s website provides alternative options for users with special needs to access web content</v>
      </c>
      <c r="C244" s="131" t="str">
        <f>Assessment_DataCollection!C371</f>
        <v>N/A</v>
      </c>
      <c r="D244" s="132" t="str">
        <f>Assessment_DataCollection!D371</f>
        <v>N/A</v>
      </c>
      <c r="E244" s="270"/>
      <c r="F244" s="8"/>
      <c r="G244" s="314"/>
      <c r="H244" s="192">
        <v>44277</v>
      </c>
      <c r="I244" s="193" t="s">
        <v>401</v>
      </c>
      <c r="J244" s="194" t="s">
        <v>260</v>
      </c>
      <c r="K244" s="195"/>
      <c r="L244" s="216"/>
      <c r="M244" s="217"/>
      <c r="N244" s="198"/>
      <c r="O244" s="217"/>
      <c r="P244" s="199"/>
      <c r="Q244" s="200"/>
      <c r="R244" s="217"/>
      <c r="S244" s="217"/>
    </row>
    <row r="245" spans="1:19" ht="36.75" customHeight="1">
      <c r="A245" s="108" t="str">
        <f>Assessment_DataCollection!A372:G372</f>
        <v>2.4.5.e</v>
      </c>
      <c r="B245" s="60" t="str">
        <f>Assessment_DataCollection!B372</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245" s="131" t="str">
        <f>Assessment_DataCollection!C372</f>
        <v>N/A</v>
      </c>
      <c r="D245" s="132" t="str">
        <f>Assessment_DataCollection!D372</f>
        <v>N/A</v>
      </c>
      <c r="E245" s="270"/>
      <c r="F245" s="8" t="str">
        <f>Assessment_DataCollection!F372</f>
        <v>2.4.5.e</v>
      </c>
      <c r="G245" s="314" t="str">
        <f>Assessment_DataCollection!G372</f>
        <v>How is learner information kept confidential, protected and securely stored?</v>
      </c>
      <c r="H245" s="192">
        <v>44277</v>
      </c>
      <c r="I245" s="193" t="s">
        <v>401</v>
      </c>
      <c r="J245" s="194" t="s">
        <v>260</v>
      </c>
      <c r="K245" s="195"/>
      <c r="L245" s="216"/>
      <c r="M245" s="217"/>
      <c r="N245" s="198"/>
      <c r="O245" s="217"/>
      <c r="P245" s="199"/>
      <c r="Q245" s="200"/>
      <c r="R245" s="217"/>
      <c r="S245" s="217"/>
    </row>
    <row r="246" spans="1:19" ht="27.75" customHeight="1">
      <c r="A246" s="108" t="str">
        <f>Assessment_DataCollection!A373:G373</f>
        <v>2.4.5.f</v>
      </c>
      <c r="B246" s="60" t="str">
        <f>Assessment_DataCollection!B373</f>
        <v>2.4.5 f. Online providers follow state and/or federal legal requirements for the transmission of personal and/or confidential information electronically or in hard copy format</v>
      </c>
      <c r="C246" s="131" t="str">
        <f>Assessment_DataCollection!C373</f>
        <v>N/A</v>
      </c>
      <c r="D246" s="132" t="str">
        <f>Assessment_DataCollection!D373</f>
        <v>N/A</v>
      </c>
      <c r="E246" s="270"/>
      <c r="F246" s="8" t="str">
        <f>Assessment_DataCollection!F373</f>
        <v>2.4.5.f</v>
      </c>
      <c r="G246" s="314" t="str">
        <f>Assessment_DataCollection!G373</f>
        <v xml:space="preserve">Do online providers follow state and/or federal legal requirements for the transmission of personal and/or confidential information? </v>
      </c>
      <c r="H246" s="192">
        <v>44277</v>
      </c>
      <c r="I246" s="193" t="s">
        <v>401</v>
      </c>
      <c r="J246" s="194" t="s">
        <v>260</v>
      </c>
      <c r="K246" s="195"/>
      <c r="L246" s="216"/>
      <c r="M246" s="217"/>
      <c r="N246" s="198"/>
      <c r="O246" s="217"/>
      <c r="P246" s="199"/>
      <c r="Q246" s="200"/>
      <c r="R246" s="217"/>
      <c r="S246" s="217"/>
    </row>
    <row r="247" spans="1:19">
      <c r="A247" s="108"/>
      <c r="B247" s="60"/>
      <c r="C247" s="72"/>
      <c r="D247" s="72"/>
      <c r="E247" s="270"/>
      <c r="F247" s="8"/>
      <c r="G247" s="314" t="str">
        <f>Assessment_DataCollection!G374</f>
        <v xml:space="preserve">If yes, how do they do this? </v>
      </c>
      <c r="H247" s="192">
        <v>44277</v>
      </c>
      <c r="I247" s="193" t="s">
        <v>401</v>
      </c>
      <c r="J247" s="194" t="s">
        <v>260</v>
      </c>
      <c r="K247" s="195"/>
      <c r="L247" s="216"/>
      <c r="M247" s="217"/>
      <c r="N247" s="198"/>
      <c r="O247" s="217"/>
      <c r="P247" s="199"/>
      <c r="Q247" s="200"/>
      <c r="R247" s="217"/>
      <c r="S247" s="217"/>
    </row>
    <row r="248" spans="1:19" ht="27">
      <c r="A248" s="108" t="str">
        <f>Assessment_DataCollection!A375:G375</f>
        <v>2.4.5.g</v>
      </c>
      <c r="B248" s="60" t="str">
        <f>Assessment_DataCollection!B375</f>
        <v>2.4.5 g. The online provider’s privacy policy is clearly stated on the website</v>
      </c>
      <c r="C248" s="131" t="str">
        <f>Assessment_DataCollection!C375</f>
        <v>N/A</v>
      </c>
      <c r="D248" s="132" t="str">
        <f>Assessment_DataCollection!D375</f>
        <v>N/A</v>
      </c>
      <c r="E248" s="270"/>
      <c r="F248" s="8" t="str">
        <f>Assessment_DataCollection!F375</f>
        <v>2.4.5.g</v>
      </c>
      <c r="G248" s="314" t="str">
        <f>Assessment_DataCollection!G375</f>
        <v>Is the online provider’s privacy policy clearly stated on the website?</v>
      </c>
      <c r="H248" s="192">
        <v>44277</v>
      </c>
      <c r="I248" s="193" t="s">
        <v>401</v>
      </c>
      <c r="J248" s="194" t="s">
        <v>260</v>
      </c>
      <c r="K248" s="195"/>
      <c r="L248" s="216"/>
      <c r="M248" s="217"/>
      <c r="N248" s="198"/>
      <c r="O248" s="217"/>
      <c r="P248" s="199"/>
      <c r="Q248" s="200"/>
      <c r="R248" s="217"/>
      <c r="S248" s="217"/>
    </row>
    <row r="249" spans="1:19" ht="47.25" customHeight="1">
      <c r="A249" s="108" t="str">
        <f>Assessment_DataCollection!A376:G376</f>
        <v>2.4.5.h</v>
      </c>
      <c r="B249" s="60" t="str">
        <f>Assessment_DataCollection!B376</f>
        <v>2.4.5 h. Those individuals who have access to personal identification information (PII) within learner files meet state and/or federal legal requirements for working with youth (e.g. background checks or fingerprinting)</v>
      </c>
      <c r="C249" s="131" t="str">
        <f>Assessment_DataCollection!C376</f>
        <v>N/A</v>
      </c>
      <c r="D249" s="132" t="str">
        <f>Assessment_DataCollection!D376</f>
        <v>N/A</v>
      </c>
      <c r="E249" s="270"/>
      <c r="F249" s="8" t="str">
        <f>Assessment_DataCollection!F376</f>
        <v>2.4.5.h</v>
      </c>
      <c r="G249" s="314" t="str">
        <f>Assessment_DataCollection!G376</f>
        <v xml:space="preserve">Do individuals who have access to personal identification information within learner files meet state and/or federal legal requirements for working with youth? </v>
      </c>
      <c r="H249" s="192">
        <v>44277</v>
      </c>
      <c r="I249" s="193" t="s">
        <v>401</v>
      </c>
      <c r="J249" s="194" t="s">
        <v>260</v>
      </c>
      <c r="K249" s="195"/>
      <c r="L249" s="216"/>
      <c r="M249" s="217"/>
      <c r="N249" s="198"/>
      <c r="O249" s="217"/>
      <c r="P249" s="199"/>
      <c r="Q249" s="200"/>
      <c r="R249" s="217"/>
      <c r="S249" s="217"/>
    </row>
    <row r="250" spans="1:19">
      <c r="A250" s="108"/>
      <c r="B250" s="60"/>
      <c r="C250" s="69"/>
      <c r="D250" s="72"/>
      <c r="E250" s="270"/>
      <c r="F250" s="8"/>
      <c r="G250" s="314" t="str">
        <f>Assessment_DataCollection!G377</f>
        <v>If yes, what are the requirements for access by those individuals?</v>
      </c>
      <c r="H250" s="192">
        <v>44277</v>
      </c>
      <c r="I250" s="193" t="s">
        <v>401</v>
      </c>
      <c r="J250" s="194" t="s">
        <v>260</v>
      </c>
      <c r="K250" s="195"/>
      <c r="L250" s="216"/>
      <c r="M250" s="217"/>
      <c r="N250" s="198"/>
      <c r="O250" s="217"/>
      <c r="P250" s="199"/>
      <c r="Q250" s="200"/>
      <c r="R250" s="217"/>
      <c r="S250" s="217"/>
    </row>
    <row r="251" spans="1:19" ht="34.5" customHeight="1">
      <c r="A251" s="108" t="str">
        <f>Assessment_DataCollection!A378:G378</f>
        <v>2.4.5.i</v>
      </c>
      <c r="B251" s="60" t="str">
        <f>Assessment_DataCollection!B378</f>
        <v>2.4.5 i. Online instructors meet professional and legal requirements as set in Section 3.0 of the Standards and/or by the State</v>
      </c>
      <c r="C251" s="131" t="str">
        <f>Assessment_DataCollection!C378</f>
        <v>N/A</v>
      </c>
      <c r="D251" s="132" t="str">
        <f>Assessment_DataCollection!D378</f>
        <v>N/A</v>
      </c>
      <c r="E251" s="270"/>
      <c r="F251" s="8" t="str">
        <f>Assessment_DataCollection!F378</f>
        <v>2.4.5.i</v>
      </c>
      <c r="G251" s="314" t="str">
        <f>Assessment_DataCollection!G378</f>
        <v>Do online instructors meet professional and legal requirements as set in Section 3.0?</v>
      </c>
      <c r="H251" s="192">
        <v>44277</v>
      </c>
      <c r="I251" s="193" t="s">
        <v>401</v>
      </c>
      <c r="J251" s="194" t="s">
        <v>260</v>
      </c>
      <c r="K251" s="195"/>
      <c r="L251" s="216"/>
      <c r="M251" s="217"/>
      <c r="N251" s="198"/>
      <c r="O251" s="217"/>
      <c r="P251" s="199"/>
      <c r="Q251" s="200"/>
      <c r="R251" s="217"/>
      <c r="S251" s="217"/>
    </row>
    <row r="252" spans="1:19" ht="41.25" customHeight="1">
      <c r="A252" s="108" t="str">
        <f>Assessment_DataCollection!A379:G379</f>
        <v>2.4.5.j</v>
      </c>
      <c r="B252" s="60" t="str">
        <f>Assessment_DataCollection!B379</f>
        <v>2.4.5 j. Identification of learners is verified by random checks and as specified by the state throughout the online course and for the final test</v>
      </c>
      <c r="C252" s="131" t="str">
        <f>Assessment_DataCollection!C379</f>
        <v>N/A</v>
      </c>
      <c r="D252" s="132" t="str">
        <f>Assessment_DataCollection!D379</f>
        <v>N/A</v>
      </c>
      <c r="E252" s="270"/>
      <c r="F252" s="8" t="str">
        <f>Assessment_DataCollection!F379</f>
        <v>2.4.5.j</v>
      </c>
      <c r="G252" s="314" t="str">
        <f>Assessment_DataCollection!G379</f>
        <v xml:space="preserve">How is identification of learner’s verified through the online course and for the final test? How frequently? </v>
      </c>
      <c r="H252" s="192">
        <v>44277</v>
      </c>
      <c r="I252" s="193" t="s">
        <v>401</v>
      </c>
      <c r="J252" s="194" t="s">
        <v>260</v>
      </c>
      <c r="K252" s="195"/>
      <c r="L252" s="216"/>
      <c r="M252" s="217"/>
      <c r="N252" s="198"/>
      <c r="O252" s="217"/>
      <c r="P252" s="199"/>
      <c r="Q252" s="200"/>
      <c r="R252" s="217"/>
      <c r="S252" s="217"/>
    </row>
    <row r="253" spans="1:19" ht="40.5">
      <c r="A253" s="108" t="str">
        <f>Assessment_DataCollection!A380:G380</f>
        <v>2.4.5.k</v>
      </c>
      <c r="B253" s="60" t="str">
        <f>Assessment_DataCollection!B380</f>
        <v>2.4.5 k. Successful or unsuccessful completion of the course and results of learners are recorded and kept in a secure file/location as required by the state regulating authority</v>
      </c>
      <c r="C253" s="131" t="str">
        <f>Assessment_DataCollection!C380</f>
        <v>N/A</v>
      </c>
      <c r="D253" s="132" t="str">
        <f>Assessment_DataCollection!D380</f>
        <v>N/A</v>
      </c>
      <c r="E253" s="270"/>
      <c r="F253" s="8" t="str">
        <f>Assessment_DataCollection!F380</f>
        <v>2.4.5.k</v>
      </c>
      <c r="G253" s="314" t="str">
        <f>Assessment_DataCollection!G380</f>
        <v>How are completion of the course and results of learners recorded?</v>
      </c>
      <c r="H253" s="192">
        <v>44277</v>
      </c>
      <c r="I253" s="193" t="s">
        <v>401</v>
      </c>
      <c r="J253" s="194" t="s">
        <v>260</v>
      </c>
      <c r="K253" s="195"/>
      <c r="L253" s="216"/>
      <c r="M253" s="217"/>
      <c r="N253" s="198"/>
      <c r="O253" s="217"/>
      <c r="P253" s="199"/>
      <c r="Q253" s="200"/>
      <c r="R253" s="217"/>
      <c r="S253" s="217"/>
    </row>
    <row r="254" spans="1:19" ht="33" customHeight="1">
      <c r="A254" s="108" t="str">
        <f>Assessment_DataCollection!A381:G381</f>
        <v>2.4.5.l</v>
      </c>
      <c r="B254" s="60" t="str">
        <f>Assessment_DataCollection!B381</f>
        <v>2.4.5 l. Results of performance are reported to learners immediately and, if the course is passed successfully, the certificate of completion is issued as specified by the state</v>
      </c>
      <c r="C254" s="131" t="str">
        <f>Assessment_DataCollection!C381</f>
        <v>N/A</v>
      </c>
      <c r="D254" s="132" t="str">
        <f>Assessment_DataCollection!D381</f>
        <v>N/A</v>
      </c>
      <c r="E254" s="270"/>
      <c r="F254" s="8" t="str">
        <f>Assessment_DataCollection!F381</f>
        <v>2.4.5.l</v>
      </c>
      <c r="G254" s="314" t="str">
        <f>Assessment_DataCollection!G381</f>
        <v>When are results of performance of the course reported to learners?</v>
      </c>
      <c r="H254" s="192">
        <v>44277</v>
      </c>
      <c r="I254" s="193" t="s">
        <v>401</v>
      </c>
      <c r="J254" s="194" t="s">
        <v>260</v>
      </c>
      <c r="K254" s="195"/>
      <c r="L254" s="216"/>
      <c r="M254" s="217"/>
      <c r="N254" s="198"/>
      <c r="O254" s="217"/>
      <c r="P254" s="199"/>
      <c r="Q254" s="200"/>
      <c r="R254" s="217"/>
      <c r="S254" s="217"/>
    </row>
    <row r="255" spans="1:19" ht="24.75" customHeight="1">
      <c r="A255" s="108" t="str">
        <f>Assessment_DataCollection!A382:G382</f>
        <v>2.4.5.m</v>
      </c>
      <c r="B255" s="60" t="str">
        <f>Assessment_DataCollection!B382</f>
        <v>2.4.5 m. Course completion certificates are issued in a secure manner to the learner and/or the appropriate state authority</v>
      </c>
      <c r="C255" s="131" t="str">
        <f>Assessment_DataCollection!C382</f>
        <v>N/A</v>
      </c>
      <c r="D255" s="132" t="str">
        <f>Assessment_DataCollection!D382</f>
        <v>N/A</v>
      </c>
      <c r="E255" s="270"/>
      <c r="F255" s="8" t="str">
        <f>Assessment_DataCollection!F382</f>
        <v>2.4.5.m</v>
      </c>
      <c r="G255" s="314" t="str">
        <f>Assessment_DataCollection!G382</f>
        <v xml:space="preserve">How are completion certificates issued? </v>
      </c>
      <c r="H255" s="192">
        <v>44277</v>
      </c>
      <c r="I255" s="193" t="s">
        <v>401</v>
      </c>
      <c r="J255" s="194" t="s">
        <v>260</v>
      </c>
      <c r="K255" s="195"/>
      <c r="L255" s="216"/>
      <c r="M255" s="217"/>
      <c r="N255" s="198"/>
      <c r="O255" s="217"/>
      <c r="P255" s="199"/>
      <c r="Q255" s="200"/>
      <c r="R255" s="217"/>
      <c r="S255" s="217"/>
    </row>
    <row r="256" spans="1:19" ht="37.5" customHeight="1">
      <c r="A256" s="108" t="str">
        <f>Assessment_DataCollection!A383:G383</f>
        <v>2.4.5.n</v>
      </c>
      <c r="B256" s="60" t="str">
        <f>Assessment_DataCollection!B383</f>
        <v>2.4.5 n. All technological hardware and software meets state and/or federal requirements concerning the use of technology for professional or instructional purposes</v>
      </c>
      <c r="C256" s="131" t="str">
        <f>Assessment_DataCollection!C383</f>
        <v>N/A</v>
      </c>
      <c r="D256" s="132" t="str">
        <f>Assessment_DataCollection!D383</f>
        <v>N/A</v>
      </c>
      <c r="E256" s="270"/>
      <c r="F256" s="8" t="str">
        <f>Assessment_DataCollection!F383</f>
        <v>2.4.5.n</v>
      </c>
      <c r="G256" s="314" t="str">
        <f>Assessment_DataCollection!G383</f>
        <v>Do technological hardware and software meet State and/or federal requirements?</v>
      </c>
      <c r="H256" s="192">
        <v>44277</v>
      </c>
      <c r="I256" s="193" t="s">
        <v>401</v>
      </c>
      <c r="J256" s="194" t="s">
        <v>260</v>
      </c>
      <c r="K256" s="195"/>
      <c r="L256" s="216"/>
      <c r="M256" s="217"/>
      <c r="N256" s="198"/>
      <c r="O256" s="217"/>
      <c r="P256" s="199"/>
      <c r="Q256" s="200"/>
      <c r="R256" s="217"/>
      <c r="S256" s="217"/>
    </row>
    <row r="257" spans="9:14">
      <c r="I257" s="270"/>
      <c r="J257" s="270"/>
      <c r="K257" s="270"/>
      <c r="M257" s="8"/>
      <c r="N257" s="93"/>
    </row>
  </sheetData>
  <conditionalFormatting sqref="C257:D1048576">
    <cfRule type="containsText" dxfId="1050" priority="583" operator="containsText" text="n/a">
      <formula>NOT(ISERROR(SEARCH("n/a",C257)))</formula>
    </cfRule>
    <cfRule type="containsText" dxfId="1049" priority="584" operator="containsText" text="no">
      <formula>NOT(ISERROR(SEARCH("no",C257)))</formula>
    </cfRule>
  </conditionalFormatting>
  <conditionalFormatting sqref="D1">
    <cfRule type="containsText" dxfId="1048" priority="469" operator="containsText" text="n/a">
      <formula>NOT(ISERROR(SEARCH("n/a",D1)))</formula>
    </cfRule>
    <cfRule type="containsText" dxfId="1047" priority="470" operator="containsText" text="no">
      <formula>NOT(ISERROR(SEARCH("no",D1)))</formula>
    </cfRule>
  </conditionalFormatting>
  <conditionalFormatting sqref="C1">
    <cfRule type="containsText" dxfId="1046" priority="463" operator="containsText" text="n/a">
      <formula>NOT(ISERROR(SEARCH("n/a",C1)))</formula>
    </cfRule>
    <cfRule type="containsText" dxfId="1045" priority="464" operator="containsText" text="no">
      <formula>NOT(ISERROR(SEARCH("no",C1)))</formula>
    </cfRule>
  </conditionalFormatting>
  <conditionalFormatting sqref="C1:D2 C25:D25 C33:D36 C45:D45 C47:D47 D108 C116:D116 C150:D150 C153:D155 C158:D161 C163:D163 C165:D165 C167:D167 C170:D172 C174:D176 C178:D178 C180:D181 C183:D183 C186:D188 C190:D190 C192:D192 C195:D198 C200:D201 C203:D205 C207:D207 C210:D210 C212:D213 C215:D222 C225:D229 C232:D235 C240:D242 C244:D246 C248:D249 C251:D1048576 C157 C32">
    <cfRule type="containsText" dxfId="1044" priority="461" operator="containsText" text="n/a">
      <formula>NOT(ISERROR(SEARCH("n/a",C1)))</formula>
    </cfRule>
    <cfRule type="containsText" dxfId="1043" priority="462" operator="containsText" text="no">
      <formula>NOT(ISERROR(SEARCH("no",C1)))</formula>
    </cfRule>
  </conditionalFormatting>
  <conditionalFormatting sqref="K1">
    <cfRule type="containsText" dxfId="1042" priority="455" operator="containsText" text="n/a">
      <formula>NOT(ISERROR(SEARCH("n/a",K1)))</formula>
    </cfRule>
    <cfRule type="containsText" dxfId="1041" priority="456" operator="containsText" text="no">
      <formula>NOT(ISERROR(SEARCH("no",K1)))</formula>
    </cfRule>
  </conditionalFormatting>
  <conditionalFormatting sqref="C12:C18">
    <cfRule type="containsText" dxfId="1040" priority="451" operator="containsText" text="n/a">
      <formula>NOT(ISERROR(SEARCH("n/a",C12)))</formula>
    </cfRule>
    <cfRule type="containsText" dxfId="1039" priority="452" operator="containsText" text="no">
      <formula>NOT(ISERROR(SEARCH("no",C12)))</formula>
    </cfRule>
  </conditionalFormatting>
  <conditionalFormatting sqref="C19:C22">
    <cfRule type="containsText" dxfId="1038" priority="449" operator="containsText" text="n/a">
      <formula>NOT(ISERROR(SEARCH("n/a",C19)))</formula>
    </cfRule>
    <cfRule type="containsText" dxfId="1037" priority="450" operator="containsText" text="no">
      <formula>NOT(ISERROR(SEARCH("no",C19)))</formula>
    </cfRule>
  </conditionalFormatting>
  <conditionalFormatting sqref="C23:C24">
    <cfRule type="containsText" dxfId="1036" priority="447" operator="containsText" text="n/a">
      <formula>NOT(ISERROR(SEARCH("n/a",C23)))</formula>
    </cfRule>
    <cfRule type="containsText" dxfId="1035" priority="448" operator="containsText" text="no">
      <formula>NOT(ISERROR(SEARCH("no",C23)))</formula>
    </cfRule>
  </conditionalFormatting>
  <conditionalFormatting sqref="C27">
    <cfRule type="containsText" dxfId="1034" priority="445" operator="containsText" text="n/a">
      <formula>NOT(ISERROR(SEARCH("n/a",C27)))</formula>
    </cfRule>
    <cfRule type="containsText" dxfId="1033" priority="446" operator="containsText" text="no">
      <formula>NOT(ISERROR(SEARCH("no",C27)))</formula>
    </cfRule>
  </conditionalFormatting>
  <conditionalFormatting sqref="C28:D28 C29:C36">
    <cfRule type="containsText" dxfId="1032" priority="443" operator="containsText" text="n/a">
      <formula>NOT(ISERROR(SEARCH("n/a",C28)))</formula>
    </cfRule>
    <cfRule type="containsText" dxfId="1031" priority="444" operator="containsText" text="no">
      <formula>NOT(ISERROR(SEARCH("no",C28)))</formula>
    </cfRule>
  </conditionalFormatting>
  <conditionalFormatting sqref="C37 C39:C41">
    <cfRule type="containsText" dxfId="1030" priority="441" operator="containsText" text="n/a">
      <formula>NOT(ISERROR(SEARCH("n/a",C37)))</formula>
    </cfRule>
    <cfRule type="containsText" dxfId="1029" priority="442" operator="containsText" text="no">
      <formula>NOT(ISERROR(SEARCH("no",C37)))</formula>
    </cfRule>
  </conditionalFormatting>
  <conditionalFormatting sqref="C42:C44">
    <cfRule type="containsText" dxfId="1028" priority="439" operator="containsText" text="n/a">
      <formula>NOT(ISERROR(SEARCH("n/a",C42)))</formula>
    </cfRule>
    <cfRule type="containsText" dxfId="1027" priority="440" operator="containsText" text="no">
      <formula>NOT(ISERROR(SEARCH("no",C42)))</formula>
    </cfRule>
  </conditionalFormatting>
  <conditionalFormatting sqref="C46">
    <cfRule type="containsText" dxfId="1026" priority="437" operator="containsText" text="n/a">
      <formula>NOT(ISERROR(SEARCH("n/a",C46)))</formula>
    </cfRule>
    <cfRule type="containsText" dxfId="1025" priority="438" operator="containsText" text="no">
      <formula>NOT(ISERROR(SEARCH("no",C46)))</formula>
    </cfRule>
  </conditionalFormatting>
  <conditionalFormatting sqref="C48 C50:C51">
    <cfRule type="containsText" dxfId="1024" priority="435" operator="containsText" text="n/a">
      <formula>NOT(ISERROR(SEARCH("n/a",C48)))</formula>
    </cfRule>
    <cfRule type="containsText" dxfId="1023" priority="436" operator="containsText" text="no">
      <formula>NOT(ISERROR(SEARCH("no",C48)))</formula>
    </cfRule>
  </conditionalFormatting>
  <conditionalFormatting sqref="C63:C66">
    <cfRule type="containsText" dxfId="1022" priority="431" operator="containsText" text="n/a">
      <formula>NOT(ISERROR(SEARCH("n/a",C63)))</formula>
    </cfRule>
    <cfRule type="containsText" dxfId="1021" priority="432" operator="containsText" text="no">
      <formula>NOT(ISERROR(SEARCH("no",C63)))</formula>
    </cfRule>
  </conditionalFormatting>
  <conditionalFormatting sqref="C76:C77">
    <cfRule type="containsText" dxfId="1020" priority="429" operator="containsText" text="n/a">
      <formula>NOT(ISERROR(SEARCH("n/a",C76)))</formula>
    </cfRule>
    <cfRule type="containsText" dxfId="1019" priority="430" operator="containsText" text="no">
      <formula>NOT(ISERROR(SEARCH("no",C76)))</formula>
    </cfRule>
  </conditionalFormatting>
  <conditionalFormatting sqref="C79:C86">
    <cfRule type="containsText" dxfId="1018" priority="427" operator="containsText" text="n/a">
      <formula>NOT(ISERROR(SEARCH("n/a",C79)))</formula>
    </cfRule>
    <cfRule type="containsText" dxfId="1017" priority="428" operator="containsText" text="no">
      <formula>NOT(ISERROR(SEARCH("no",C79)))</formula>
    </cfRule>
  </conditionalFormatting>
  <conditionalFormatting sqref="C92:C93 C95:C96">
    <cfRule type="containsText" dxfId="1016" priority="425" operator="containsText" text="n/a">
      <formula>NOT(ISERROR(SEARCH("n/a",C92)))</formula>
    </cfRule>
    <cfRule type="containsText" dxfId="1015" priority="426" operator="containsText" text="no">
      <formula>NOT(ISERROR(SEARCH("no",C92)))</formula>
    </cfRule>
  </conditionalFormatting>
  <conditionalFormatting sqref="C98:C105">
    <cfRule type="containsText" dxfId="1014" priority="423" operator="containsText" text="n/a">
      <formula>NOT(ISERROR(SEARCH("n/a",C98)))</formula>
    </cfRule>
    <cfRule type="containsText" dxfId="1013" priority="424" operator="containsText" text="no">
      <formula>NOT(ISERROR(SEARCH("no",C98)))</formula>
    </cfRule>
  </conditionalFormatting>
  <conditionalFormatting sqref="C106:C108">
    <cfRule type="containsText" dxfId="1012" priority="421" operator="containsText" text="n/a">
      <formula>NOT(ISERROR(SEARCH("n/a",C106)))</formula>
    </cfRule>
    <cfRule type="containsText" dxfId="1011" priority="422" operator="containsText" text="no">
      <formula>NOT(ISERROR(SEARCH("no",C106)))</formula>
    </cfRule>
  </conditionalFormatting>
  <conditionalFormatting sqref="C109:C116">
    <cfRule type="containsText" dxfId="1010" priority="419" operator="containsText" text="n/a">
      <formula>NOT(ISERROR(SEARCH("n/a",C109)))</formula>
    </cfRule>
    <cfRule type="containsText" dxfId="1009" priority="420" operator="containsText" text="no">
      <formula>NOT(ISERROR(SEARCH("no",C109)))</formula>
    </cfRule>
  </conditionalFormatting>
  <conditionalFormatting sqref="C117:C119">
    <cfRule type="containsText" dxfId="1008" priority="417" operator="containsText" text="n/a">
      <formula>NOT(ISERROR(SEARCH("n/a",C117)))</formula>
    </cfRule>
    <cfRule type="containsText" dxfId="1007" priority="418" operator="containsText" text="no">
      <formula>NOT(ISERROR(SEARCH("no",C117)))</formula>
    </cfRule>
  </conditionalFormatting>
  <conditionalFormatting sqref="C121:C147">
    <cfRule type="containsText" dxfId="1006" priority="415" operator="containsText" text="n/a">
      <formula>NOT(ISERROR(SEARCH("n/a",C121)))</formula>
    </cfRule>
    <cfRule type="containsText" dxfId="1005" priority="416" operator="containsText" text="no">
      <formula>NOT(ISERROR(SEARCH("no",C121)))</formula>
    </cfRule>
  </conditionalFormatting>
  <conditionalFormatting sqref="C148:C149">
    <cfRule type="containsText" dxfId="1004" priority="405" operator="containsText" text="n/a">
      <formula>NOT(ISERROR(SEARCH("n/a",C148)))</formula>
    </cfRule>
    <cfRule type="containsText" dxfId="1003" priority="406" operator="containsText" text="no">
      <formula>NOT(ISERROR(SEARCH("no",C148)))</formula>
    </cfRule>
  </conditionalFormatting>
  <conditionalFormatting sqref="C1:D2 C153:D155 C158:D161 C163:D163 C165:D165 C167:D167 C170:D172 C174:D176 C178:D178 C180:D181 C183:D183 C186:D188 C190:D190 C192:D192 C195:D198 C200:D201 C203:D205 C207:D207 C210:D210 C212:D213 C215:D222 C225:D229 C232:D235 C240:D242 C244:D246 C248:D249 C251:D1048576 C28:D28 C45:D45 C50:C51 C63:C66 C76:C77 C79:C86 C92:C93 C95:C96 D108 C48 C39:C44 C47:D47 C46 C33:D36 C27 C25:D25 C12:C24 C116:D116 C150:D150 C157 C98:C119 C29:C37 C121:C149">
    <cfRule type="cellIs" dxfId="1002" priority="404" operator="equal">
      <formula>"Planned"</formula>
    </cfRule>
  </conditionalFormatting>
  <conditionalFormatting sqref="C151">
    <cfRule type="containsText" dxfId="1001" priority="402" operator="containsText" text="n/a">
      <formula>NOT(ISERROR(SEARCH("n/a",C151)))</formula>
    </cfRule>
    <cfRule type="containsText" dxfId="1000" priority="403" operator="containsText" text="no">
      <formula>NOT(ISERROR(SEARCH("no",C151)))</formula>
    </cfRule>
  </conditionalFormatting>
  <conditionalFormatting sqref="C151">
    <cfRule type="cellIs" dxfId="999" priority="401" operator="equal">
      <formula>"Planned"</formula>
    </cfRule>
  </conditionalFormatting>
  <conditionalFormatting sqref="D250">
    <cfRule type="cellIs" dxfId="998" priority="1" operator="equal">
      <formula>"Planned"</formula>
    </cfRule>
  </conditionalFormatting>
  <conditionalFormatting sqref="C156:C157">
    <cfRule type="containsText" dxfId="997" priority="399" operator="containsText" text="n/a">
      <formula>NOT(ISERROR(SEARCH("n/a",C156)))</formula>
    </cfRule>
    <cfRule type="containsText" dxfId="996" priority="400" operator="containsText" text="no">
      <formula>NOT(ISERROR(SEARCH("no",C156)))</formula>
    </cfRule>
  </conditionalFormatting>
  <conditionalFormatting sqref="C156:C157">
    <cfRule type="cellIs" dxfId="995" priority="398" operator="equal">
      <formula>"Planned"</formula>
    </cfRule>
  </conditionalFormatting>
  <conditionalFormatting sqref="C162">
    <cfRule type="containsText" dxfId="994" priority="396" operator="containsText" text="n/a">
      <formula>NOT(ISERROR(SEARCH("n/a",C162)))</formula>
    </cfRule>
    <cfRule type="containsText" dxfId="993" priority="397" operator="containsText" text="no">
      <formula>NOT(ISERROR(SEARCH("no",C162)))</formula>
    </cfRule>
  </conditionalFormatting>
  <conditionalFormatting sqref="C162">
    <cfRule type="cellIs" dxfId="992" priority="395" operator="equal">
      <formula>"Planned"</formula>
    </cfRule>
  </conditionalFormatting>
  <conditionalFormatting sqref="C164">
    <cfRule type="containsText" dxfId="991" priority="393" operator="containsText" text="n/a">
      <formula>NOT(ISERROR(SEARCH("n/a",C164)))</formula>
    </cfRule>
    <cfRule type="containsText" dxfId="990" priority="394" operator="containsText" text="no">
      <formula>NOT(ISERROR(SEARCH("no",C164)))</formula>
    </cfRule>
  </conditionalFormatting>
  <conditionalFormatting sqref="C164">
    <cfRule type="cellIs" dxfId="989" priority="392" operator="equal">
      <formula>"Planned"</formula>
    </cfRule>
  </conditionalFormatting>
  <conditionalFormatting sqref="C166">
    <cfRule type="containsText" dxfId="988" priority="390" operator="containsText" text="n/a">
      <formula>NOT(ISERROR(SEARCH("n/a",C166)))</formula>
    </cfRule>
    <cfRule type="containsText" dxfId="987" priority="391" operator="containsText" text="no">
      <formula>NOT(ISERROR(SEARCH("no",C166)))</formula>
    </cfRule>
  </conditionalFormatting>
  <conditionalFormatting sqref="C166">
    <cfRule type="cellIs" dxfId="986" priority="389" operator="equal">
      <formula>"Planned"</formula>
    </cfRule>
  </conditionalFormatting>
  <conditionalFormatting sqref="C168:C169">
    <cfRule type="containsText" dxfId="985" priority="387" operator="containsText" text="n/a">
      <formula>NOT(ISERROR(SEARCH("n/a",C168)))</formula>
    </cfRule>
    <cfRule type="containsText" dxfId="984" priority="388" operator="containsText" text="no">
      <formula>NOT(ISERROR(SEARCH("no",C168)))</formula>
    </cfRule>
  </conditionalFormatting>
  <conditionalFormatting sqref="C168:C169">
    <cfRule type="cellIs" dxfId="983" priority="386" operator="equal">
      <formula>"Planned"</formula>
    </cfRule>
  </conditionalFormatting>
  <conditionalFormatting sqref="C173">
    <cfRule type="containsText" dxfId="982" priority="384" operator="containsText" text="n/a">
      <formula>NOT(ISERROR(SEARCH("n/a",C173)))</formula>
    </cfRule>
    <cfRule type="containsText" dxfId="981" priority="385" operator="containsText" text="no">
      <formula>NOT(ISERROR(SEARCH("no",C173)))</formula>
    </cfRule>
  </conditionalFormatting>
  <conditionalFormatting sqref="C173">
    <cfRule type="cellIs" dxfId="980" priority="383" operator="equal">
      <formula>"Planned"</formula>
    </cfRule>
  </conditionalFormatting>
  <conditionalFormatting sqref="C177">
    <cfRule type="containsText" dxfId="979" priority="381" operator="containsText" text="n/a">
      <formula>NOT(ISERROR(SEARCH("n/a",C177)))</formula>
    </cfRule>
    <cfRule type="containsText" dxfId="978" priority="382" operator="containsText" text="no">
      <formula>NOT(ISERROR(SEARCH("no",C177)))</formula>
    </cfRule>
  </conditionalFormatting>
  <conditionalFormatting sqref="C177">
    <cfRule type="cellIs" dxfId="977" priority="380" operator="equal">
      <formula>"Planned"</formula>
    </cfRule>
  </conditionalFormatting>
  <conditionalFormatting sqref="C179">
    <cfRule type="containsText" dxfId="976" priority="378" operator="containsText" text="n/a">
      <formula>NOT(ISERROR(SEARCH("n/a",C179)))</formula>
    </cfRule>
    <cfRule type="containsText" dxfId="975" priority="379" operator="containsText" text="no">
      <formula>NOT(ISERROR(SEARCH("no",C179)))</formula>
    </cfRule>
  </conditionalFormatting>
  <conditionalFormatting sqref="C179">
    <cfRule type="cellIs" dxfId="974" priority="377" operator="equal">
      <formula>"Planned"</formula>
    </cfRule>
  </conditionalFormatting>
  <conditionalFormatting sqref="C182">
    <cfRule type="containsText" dxfId="973" priority="375" operator="containsText" text="n/a">
      <formula>NOT(ISERROR(SEARCH("n/a",C182)))</formula>
    </cfRule>
    <cfRule type="containsText" dxfId="972" priority="376" operator="containsText" text="no">
      <formula>NOT(ISERROR(SEARCH("no",C182)))</formula>
    </cfRule>
  </conditionalFormatting>
  <conditionalFormatting sqref="C182">
    <cfRule type="cellIs" dxfId="971" priority="374" operator="equal">
      <formula>"Planned"</formula>
    </cfRule>
  </conditionalFormatting>
  <conditionalFormatting sqref="C184:C185">
    <cfRule type="containsText" dxfId="970" priority="372" operator="containsText" text="n/a">
      <formula>NOT(ISERROR(SEARCH("n/a",C184)))</formula>
    </cfRule>
    <cfRule type="containsText" dxfId="969" priority="373" operator="containsText" text="no">
      <formula>NOT(ISERROR(SEARCH("no",C184)))</formula>
    </cfRule>
  </conditionalFormatting>
  <conditionalFormatting sqref="C184:C185">
    <cfRule type="cellIs" dxfId="968" priority="371" operator="equal">
      <formula>"Planned"</formula>
    </cfRule>
  </conditionalFormatting>
  <conditionalFormatting sqref="C189">
    <cfRule type="containsText" dxfId="967" priority="369" operator="containsText" text="n/a">
      <formula>NOT(ISERROR(SEARCH("n/a",C189)))</formula>
    </cfRule>
    <cfRule type="containsText" dxfId="966" priority="370" operator="containsText" text="no">
      <formula>NOT(ISERROR(SEARCH("no",C189)))</formula>
    </cfRule>
  </conditionalFormatting>
  <conditionalFormatting sqref="C189">
    <cfRule type="cellIs" dxfId="965" priority="368" operator="equal">
      <formula>"Planned"</formula>
    </cfRule>
  </conditionalFormatting>
  <conditionalFormatting sqref="C191">
    <cfRule type="containsText" dxfId="964" priority="366" operator="containsText" text="n/a">
      <formula>NOT(ISERROR(SEARCH("n/a",C191)))</formula>
    </cfRule>
    <cfRule type="containsText" dxfId="963" priority="367" operator="containsText" text="no">
      <formula>NOT(ISERROR(SEARCH("no",C191)))</formula>
    </cfRule>
  </conditionalFormatting>
  <conditionalFormatting sqref="C191">
    <cfRule type="cellIs" dxfId="962" priority="365" operator="equal">
      <formula>"Planned"</formula>
    </cfRule>
  </conditionalFormatting>
  <conditionalFormatting sqref="C193">
    <cfRule type="containsText" dxfId="961" priority="363" operator="containsText" text="n/a">
      <formula>NOT(ISERROR(SEARCH("n/a",C193)))</formula>
    </cfRule>
    <cfRule type="containsText" dxfId="960" priority="364" operator="containsText" text="no">
      <formula>NOT(ISERROR(SEARCH("no",C193)))</formula>
    </cfRule>
  </conditionalFormatting>
  <conditionalFormatting sqref="C193">
    <cfRule type="cellIs" dxfId="959" priority="362" operator="equal">
      <formula>"Planned"</formula>
    </cfRule>
  </conditionalFormatting>
  <conditionalFormatting sqref="C194">
    <cfRule type="containsText" dxfId="958" priority="360" operator="containsText" text="n/a">
      <formula>NOT(ISERROR(SEARCH("n/a",C194)))</formula>
    </cfRule>
    <cfRule type="containsText" dxfId="957" priority="361" operator="containsText" text="no">
      <formula>NOT(ISERROR(SEARCH("no",C194)))</formula>
    </cfRule>
  </conditionalFormatting>
  <conditionalFormatting sqref="C194">
    <cfRule type="cellIs" dxfId="956" priority="359" operator="equal">
      <formula>"Planned"</formula>
    </cfRule>
  </conditionalFormatting>
  <conditionalFormatting sqref="C199">
    <cfRule type="containsText" dxfId="955" priority="357" operator="containsText" text="n/a">
      <formula>NOT(ISERROR(SEARCH("n/a",C199)))</formula>
    </cfRule>
    <cfRule type="containsText" dxfId="954" priority="358" operator="containsText" text="no">
      <formula>NOT(ISERROR(SEARCH("no",C199)))</formula>
    </cfRule>
  </conditionalFormatting>
  <conditionalFormatting sqref="C199">
    <cfRule type="cellIs" dxfId="953" priority="356" operator="equal">
      <formula>"Planned"</formula>
    </cfRule>
  </conditionalFormatting>
  <conditionalFormatting sqref="C202">
    <cfRule type="containsText" dxfId="952" priority="354" operator="containsText" text="n/a">
      <formula>NOT(ISERROR(SEARCH("n/a",C202)))</formula>
    </cfRule>
    <cfRule type="containsText" dxfId="951" priority="355" operator="containsText" text="no">
      <formula>NOT(ISERROR(SEARCH("no",C202)))</formula>
    </cfRule>
  </conditionalFormatting>
  <conditionalFormatting sqref="C202">
    <cfRule type="cellIs" dxfId="950" priority="353" operator="equal">
      <formula>"Planned"</formula>
    </cfRule>
  </conditionalFormatting>
  <conditionalFormatting sqref="C206">
    <cfRule type="containsText" dxfId="949" priority="351" operator="containsText" text="n/a">
      <formula>NOT(ISERROR(SEARCH("n/a",C206)))</formula>
    </cfRule>
    <cfRule type="containsText" dxfId="948" priority="352" operator="containsText" text="no">
      <formula>NOT(ISERROR(SEARCH("no",C206)))</formula>
    </cfRule>
  </conditionalFormatting>
  <conditionalFormatting sqref="C206">
    <cfRule type="cellIs" dxfId="947" priority="350" operator="equal">
      <formula>"Planned"</formula>
    </cfRule>
  </conditionalFormatting>
  <conditionalFormatting sqref="C209">
    <cfRule type="containsText" dxfId="946" priority="345" operator="containsText" text="n/a">
      <formula>NOT(ISERROR(SEARCH("n/a",C209)))</formula>
    </cfRule>
    <cfRule type="containsText" dxfId="945" priority="346" operator="containsText" text="no">
      <formula>NOT(ISERROR(SEARCH("no",C209)))</formula>
    </cfRule>
  </conditionalFormatting>
  <conditionalFormatting sqref="C209">
    <cfRule type="cellIs" dxfId="944" priority="344" operator="equal">
      <formula>"Planned"</formula>
    </cfRule>
  </conditionalFormatting>
  <conditionalFormatting sqref="C211">
    <cfRule type="containsText" dxfId="943" priority="342" operator="containsText" text="n/a">
      <formula>NOT(ISERROR(SEARCH("n/a",C211)))</formula>
    </cfRule>
    <cfRule type="containsText" dxfId="942" priority="343" operator="containsText" text="no">
      <formula>NOT(ISERROR(SEARCH("no",C211)))</formula>
    </cfRule>
  </conditionalFormatting>
  <conditionalFormatting sqref="C211">
    <cfRule type="cellIs" dxfId="941" priority="341" operator="equal">
      <formula>"Planned"</formula>
    </cfRule>
  </conditionalFormatting>
  <conditionalFormatting sqref="C214">
    <cfRule type="containsText" dxfId="940" priority="339" operator="containsText" text="n/a">
      <formula>NOT(ISERROR(SEARCH("n/a",C214)))</formula>
    </cfRule>
    <cfRule type="containsText" dxfId="939" priority="340" operator="containsText" text="no">
      <formula>NOT(ISERROR(SEARCH("no",C214)))</formula>
    </cfRule>
  </conditionalFormatting>
  <conditionalFormatting sqref="C214">
    <cfRule type="cellIs" dxfId="938" priority="338" operator="equal">
      <formula>"Planned"</formula>
    </cfRule>
  </conditionalFormatting>
  <conditionalFormatting sqref="C224">
    <cfRule type="containsText" dxfId="937" priority="333" operator="containsText" text="n/a">
      <formula>NOT(ISERROR(SEARCH("n/a",C224)))</formula>
    </cfRule>
    <cfRule type="containsText" dxfId="936" priority="334" operator="containsText" text="no">
      <formula>NOT(ISERROR(SEARCH("no",C224)))</formula>
    </cfRule>
  </conditionalFormatting>
  <conditionalFormatting sqref="C224">
    <cfRule type="cellIs" dxfId="935" priority="332" operator="equal">
      <formula>"Planned"</formula>
    </cfRule>
  </conditionalFormatting>
  <conditionalFormatting sqref="C230:D230 C231">
    <cfRule type="containsText" dxfId="934" priority="330" operator="containsText" text="n/a">
      <formula>NOT(ISERROR(SEARCH("n/a",C230)))</formula>
    </cfRule>
    <cfRule type="containsText" dxfId="933" priority="331" operator="containsText" text="no">
      <formula>NOT(ISERROR(SEARCH("no",C230)))</formula>
    </cfRule>
  </conditionalFormatting>
  <conditionalFormatting sqref="C230:D230 C231">
    <cfRule type="cellIs" dxfId="932" priority="329" operator="equal">
      <formula>"Planned"</formula>
    </cfRule>
  </conditionalFormatting>
  <conditionalFormatting sqref="D22:D24">
    <cfRule type="containsText" dxfId="931" priority="143" operator="containsText" text="n/a">
      <formula>NOT(ISERROR(SEARCH("n/a",D22)))</formula>
    </cfRule>
    <cfRule type="containsText" dxfId="930" priority="144" operator="containsText" text="no">
      <formula>NOT(ISERROR(SEARCH("no",D22)))</formula>
    </cfRule>
  </conditionalFormatting>
  <conditionalFormatting sqref="D22:D24">
    <cfRule type="cellIs" dxfId="929" priority="142" operator="equal">
      <formula>"Planned"</formula>
    </cfRule>
  </conditionalFormatting>
  <conditionalFormatting sqref="C5:C10">
    <cfRule type="containsText" dxfId="928" priority="312" operator="containsText" text="n/a">
      <formula>NOT(ISERROR(SEARCH("n/a",C5)))</formula>
    </cfRule>
    <cfRule type="containsText" dxfId="927" priority="313" operator="containsText" text="no">
      <formula>NOT(ISERROR(SEARCH("no",C5)))</formula>
    </cfRule>
  </conditionalFormatting>
  <conditionalFormatting sqref="C5:C10">
    <cfRule type="cellIs" dxfId="926" priority="311" operator="equal">
      <formula>"Planned"</formula>
    </cfRule>
  </conditionalFormatting>
  <conditionalFormatting sqref="C250">
    <cfRule type="containsText" dxfId="925" priority="315" operator="containsText" text="n/a">
      <formula>NOT(ISERROR(SEARCH("n/a",C250)))</formula>
    </cfRule>
    <cfRule type="containsText" dxfId="924" priority="316" operator="containsText" text="no">
      <formula>NOT(ISERROR(SEARCH("no",C250)))</formula>
    </cfRule>
  </conditionalFormatting>
  <conditionalFormatting sqref="C250">
    <cfRule type="cellIs" dxfId="923" priority="314" operator="equal">
      <formula>"Planned"</formula>
    </cfRule>
  </conditionalFormatting>
  <conditionalFormatting sqref="C3:D4">
    <cfRule type="containsText" dxfId="922" priority="309" operator="containsText" text="n/a">
      <formula>NOT(ISERROR(SEARCH("n/a",C3)))</formula>
    </cfRule>
    <cfRule type="containsText" dxfId="921" priority="310" operator="containsText" text="no">
      <formula>NOT(ISERROR(SEARCH("no",C3)))</formula>
    </cfRule>
  </conditionalFormatting>
  <conditionalFormatting sqref="C3:D4">
    <cfRule type="cellIs" dxfId="920" priority="308" operator="equal">
      <formula>"Planned"</formula>
    </cfRule>
  </conditionalFormatting>
  <conditionalFormatting sqref="C3:D4">
    <cfRule type="containsText" dxfId="919" priority="306" operator="containsText" text="n/a">
      <formula>NOT(ISERROR(SEARCH("n/a",C3)))</formula>
    </cfRule>
    <cfRule type="containsText" dxfId="918" priority="307" operator="containsText" text="no">
      <formula>NOT(ISERROR(SEARCH("no",C3)))</formula>
    </cfRule>
  </conditionalFormatting>
  <conditionalFormatting sqref="C3:D4">
    <cfRule type="containsText" dxfId="917" priority="304" operator="containsText" text="n/a">
      <formula>NOT(ISERROR(SEARCH("n/a",C3)))</formula>
    </cfRule>
    <cfRule type="containsText" dxfId="916" priority="305" operator="containsText" text="no">
      <formula>NOT(ISERROR(SEARCH("no",C3)))</formula>
    </cfRule>
  </conditionalFormatting>
  <conditionalFormatting sqref="C11:D11">
    <cfRule type="containsText" dxfId="915" priority="302" operator="containsText" text="n/a">
      <formula>NOT(ISERROR(SEARCH("n/a",C11)))</formula>
    </cfRule>
    <cfRule type="containsText" dxfId="914" priority="303" operator="containsText" text="no">
      <formula>NOT(ISERROR(SEARCH("no",C11)))</formula>
    </cfRule>
  </conditionalFormatting>
  <conditionalFormatting sqref="C11:D11">
    <cfRule type="cellIs" dxfId="913" priority="301" operator="equal">
      <formula>"Planned"</formula>
    </cfRule>
  </conditionalFormatting>
  <conditionalFormatting sqref="C11:D11">
    <cfRule type="containsText" dxfId="912" priority="299" operator="containsText" text="n/a">
      <formula>NOT(ISERROR(SEARCH("n/a",C11)))</formula>
    </cfRule>
    <cfRule type="containsText" dxfId="911" priority="300" operator="containsText" text="no">
      <formula>NOT(ISERROR(SEARCH("no",C11)))</formula>
    </cfRule>
  </conditionalFormatting>
  <conditionalFormatting sqref="C11:D11">
    <cfRule type="containsText" dxfId="910" priority="297" operator="containsText" text="n/a">
      <formula>NOT(ISERROR(SEARCH("n/a",C11)))</formula>
    </cfRule>
    <cfRule type="containsText" dxfId="909" priority="298" operator="containsText" text="no">
      <formula>NOT(ISERROR(SEARCH("no",C11)))</formula>
    </cfRule>
  </conditionalFormatting>
  <conditionalFormatting sqref="C26:D26">
    <cfRule type="containsText" dxfId="908" priority="295" operator="containsText" text="n/a">
      <formula>NOT(ISERROR(SEARCH("n/a",C26)))</formula>
    </cfRule>
    <cfRule type="containsText" dxfId="907" priority="296" operator="containsText" text="no">
      <formula>NOT(ISERROR(SEARCH("no",C26)))</formula>
    </cfRule>
  </conditionalFormatting>
  <conditionalFormatting sqref="C26:D26">
    <cfRule type="cellIs" dxfId="906" priority="294" operator="equal">
      <formula>"Planned"</formula>
    </cfRule>
  </conditionalFormatting>
  <conditionalFormatting sqref="C26:D26">
    <cfRule type="containsText" dxfId="905" priority="292" operator="containsText" text="n/a">
      <formula>NOT(ISERROR(SEARCH("n/a",C26)))</formula>
    </cfRule>
    <cfRule type="containsText" dxfId="904" priority="293" operator="containsText" text="no">
      <formula>NOT(ISERROR(SEARCH("no",C26)))</formula>
    </cfRule>
  </conditionalFormatting>
  <conditionalFormatting sqref="C26:D26">
    <cfRule type="containsText" dxfId="903" priority="290" operator="containsText" text="n/a">
      <formula>NOT(ISERROR(SEARCH("n/a",C26)))</formula>
    </cfRule>
    <cfRule type="containsText" dxfId="902" priority="291" operator="containsText" text="no">
      <formula>NOT(ISERROR(SEARCH("no",C26)))</formula>
    </cfRule>
  </conditionalFormatting>
  <conditionalFormatting sqref="C38:D38">
    <cfRule type="containsText" dxfId="901" priority="288" operator="containsText" text="n/a">
      <formula>NOT(ISERROR(SEARCH("n/a",C38)))</formula>
    </cfRule>
    <cfRule type="containsText" dxfId="900" priority="289" operator="containsText" text="no">
      <formula>NOT(ISERROR(SEARCH("no",C38)))</formula>
    </cfRule>
  </conditionalFormatting>
  <conditionalFormatting sqref="C38:D38">
    <cfRule type="cellIs" dxfId="899" priority="287" operator="equal">
      <formula>"Planned"</formula>
    </cfRule>
  </conditionalFormatting>
  <conditionalFormatting sqref="C38:D38">
    <cfRule type="containsText" dxfId="898" priority="285" operator="containsText" text="n/a">
      <formula>NOT(ISERROR(SEARCH("n/a",C38)))</formula>
    </cfRule>
    <cfRule type="containsText" dxfId="897" priority="286" operator="containsText" text="no">
      <formula>NOT(ISERROR(SEARCH("no",C38)))</formula>
    </cfRule>
  </conditionalFormatting>
  <conditionalFormatting sqref="C38:D38">
    <cfRule type="containsText" dxfId="896" priority="283" operator="containsText" text="n/a">
      <formula>NOT(ISERROR(SEARCH("n/a",C38)))</formula>
    </cfRule>
    <cfRule type="containsText" dxfId="895" priority="284" operator="containsText" text="no">
      <formula>NOT(ISERROR(SEARCH("no",C38)))</formula>
    </cfRule>
  </conditionalFormatting>
  <conditionalFormatting sqref="C49:D49">
    <cfRule type="containsText" dxfId="894" priority="281" operator="containsText" text="n/a">
      <formula>NOT(ISERROR(SEARCH("n/a",C49)))</formula>
    </cfRule>
    <cfRule type="containsText" dxfId="893" priority="282" operator="containsText" text="no">
      <formula>NOT(ISERROR(SEARCH("no",C49)))</formula>
    </cfRule>
  </conditionalFormatting>
  <conditionalFormatting sqref="C49:D49">
    <cfRule type="cellIs" dxfId="892" priority="280" operator="equal">
      <formula>"Planned"</formula>
    </cfRule>
  </conditionalFormatting>
  <conditionalFormatting sqref="C49:D49">
    <cfRule type="containsText" dxfId="891" priority="278" operator="containsText" text="n/a">
      <formula>NOT(ISERROR(SEARCH("n/a",C49)))</formula>
    </cfRule>
    <cfRule type="containsText" dxfId="890" priority="279" operator="containsText" text="no">
      <formula>NOT(ISERROR(SEARCH("no",C49)))</formula>
    </cfRule>
  </conditionalFormatting>
  <conditionalFormatting sqref="C49:D49">
    <cfRule type="containsText" dxfId="889" priority="276" operator="containsText" text="n/a">
      <formula>NOT(ISERROR(SEARCH("n/a",C49)))</formula>
    </cfRule>
    <cfRule type="containsText" dxfId="888" priority="277" operator="containsText" text="no">
      <formula>NOT(ISERROR(SEARCH("no",C49)))</formula>
    </cfRule>
  </conditionalFormatting>
  <conditionalFormatting sqref="C52:D52">
    <cfRule type="containsText" dxfId="887" priority="274" operator="containsText" text="n/a">
      <formula>NOT(ISERROR(SEARCH("n/a",C52)))</formula>
    </cfRule>
    <cfRule type="containsText" dxfId="886" priority="275" operator="containsText" text="no">
      <formula>NOT(ISERROR(SEARCH("no",C52)))</formula>
    </cfRule>
  </conditionalFormatting>
  <conditionalFormatting sqref="C52:D52">
    <cfRule type="cellIs" dxfId="885" priority="273" operator="equal">
      <formula>"Planned"</formula>
    </cfRule>
  </conditionalFormatting>
  <conditionalFormatting sqref="C52:D52">
    <cfRule type="containsText" dxfId="884" priority="271" operator="containsText" text="n/a">
      <formula>NOT(ISERROR(SEARCH("n/a",C52)))</formula>
    </cfRule>
    <cfRule type="containsText" dxfId="883" priority="272" operator="containsText" text="no">
      <formula>NOT(ISERROR(SEARCH("no",C52)))</formula>
    </cfRule>
  </conditionalFormatting>
  <conditionalFormatting sqref="C52:D52">
    <cfRule type="containsText" dxfId="882" priority="269" operator="containsText" text="n/a">
      <formula>NOT(ISERROR(SEARCH("n/a",C52)))</formula>
    </cfRule>
    <cfRule type="containsText" dxfId="881" priority="270" operator="containsText" text="no">
      <formula>NOT(ISERROR(SEARCH("no",C52)))</formula>
    </cfRule>
  </conditionalFormatting>
  <conditionalFormatting sqref="C62:D62">
    <cfRule type="containsText" dxfId="880" priority="267" operator="containsText" text="n/a">
      <formula>NOT(ISERROR(SEARCH("n/a",C62)))</formula>
    </cfRule>
    <cfRule type="containsText" dxfId="879" priority="268" operator="containsText" text="no">
      <formula>NOT(ISERROR(SEARCH("no",C62)))</formula>
    </cfRule>
  </conditionalFormatting>
  <conditionalFormatting sqref="C62:D62">
    <cfRule type="cellIs" dxfId="878" priority="266" operator="equal">
      <formula>"Planned"</formula>
    </cfRule>
  </conditionalFormatting>
  <conditionalFormatting sqref="C62:D62">
    <cfRule type="containsText" dxfId="877" priority="264" operator="containsText" text="n/a">
      <formula>NOT(ISERROR(SEARCH("n/a",C62)))</formula>
    </cfRule>
    <cfRule type="containsText" dxfId="876" priority="265" operator="containsText" text="no">
      <formula>NOT(ISERROR(SEARCH("no",C62)))</formula>
    </cfRule>
  </conditionalFormatting>
  <conditionalFormatting sqref="C62:D62">
    <cfRule type="containsText" dxfId="875" priority="262" operator="containsText" text="n/a">
      <formula>NOT(ISERROR(SEARCH("n/a",C62)))</formula>
    </cfRule>
    <cfRule type="containsText" dxfId="874" priority="263" operator="containsText" text="no">
      <formula>NOT(ISERROR(SEARCH("no",C62)))</formula>
    </cfRule>
  </conditionalFormatting>
  <conditionalFormatting sqref="C68:D68">
    <cfRule type="containsText" dxfId="873" priority="260" operator="containsText" text="n/a">
      <formula>NOT(ISERROR(SEARCH("n/a",C68)))</formula>
    </cfRule>
    <cfRule type="containsText" dxfId="872" priority="261" operator="containsText" text="no">
      <formula>NOT(ISERROR(SEARCH("no",C68)))</formula>
    </cfRule>
  </conditionalFormatting>
  <conditionalFormatting sqref="C68:D68">
    <cfRule type="cellIs" dxfId="871" priority="259" operator="equal">
      <formula>"Planned"</formula>
    </cfRule>
  </conditionalFormatting>
  <conditionalFormatting sqref="C68:D68">
    <cfRule type="containsText" dxfId="870" priority="257" operator="containsText" text="n/a">
      <formula>NOT(ISERROR(SEARCH("n/a",C68)))</formula>
    </cfRule>
    <cfRule type="containsText" dxfId="869" priority="258" operator="containsText" text="no">
      <formula>NOT(ISERROR(SEARCH("no",C68)))</formula>
    </cfRule>
  </conditionalFormatting>
  <conditionalFormatting sqref="C68:D68">
    <cfRule type="containsText" dxfId="868" priority="255" operator="containsText" text="n/a">
      <formula>NOT(ISERROR(SEARCH("n/a",C68)))</formula>
    </cfRule>
    <cfRule type="containsText" dxfId="867" priority="256" operator="containsText" text="no">
      <formula>NOT(ISERROR(SEARCH("no",C68)))</formula>
    </cfRule>
  </conditionalFormatting>
  <conditionalFormatting sqref="C67:D67">
    <cfRule type="containsText" dxfId="866" priority="253" operator="containsText" text="n/a">
      <formula>NOT(ISERROR(SEARCH("n/a",C67)))</formula>
    </cfRule>
    <cfRule type="containsText" dxfId="865" priority="254" operator="containsText" text="no">
      <formula>NOT(ISERROR(SEARCH("no",C67)))</formula>
    </cfRule>
  </conditionalFormatting>
  <conditionalFormatting sqref="C67:D67">
    <cfRule type="cellIs" dxfId="864" priority="252" operator="equal">
      <formula>"Planned"</formula>
    </cfRule>
  </conditionalFormatting>
  <conditionalFormatting sqref="C67:D67">
    <cfRule type="containsText" dxfId="863" priority="250" operator="containsText" text="n/a">
      <formula>NOT(ISERROR(SEARCH("n/a",C67)))</formula>
    </cfRule>
    <cfRule type="containsText" dxfId="862" priority="251" operator="containsText" text="no">
      <formula>NOT(ISERROR(SEARCH("no",C67)))</formula>
    </cfRule>
  </conditionalFormatting>
  <conditionalFormatting sqref="C67:D67">
    <cfRule type="containsText" dxfId="861" priority="248" operator="containsText" text="n/a">
      <formula>NOT(ISERROR(SEARCH("n/a",C67)))</formula>
    </cfRule>
    <cfRule type="containsText" dxfId="860" priority="249" operator="containsText" text="no">
      <formula>NOT(ISERROR(SEARCH("no",C67)))</formula>
    </cfRule>
  </conditionalFormatting>
  <conditionalFormatting sqref="C78:D78">
    <cfRule type="containsText" dxfId="859" priority="246" operator="containsText" text="n/a">
      <formula>NOT(ISERROR(SEARCH("n/a",C78)))</formula>
    </cfRule>
    <cfRule type="containsText" dxfId="858" priority="247" operator="containsText" text="no">
      <formula>NOT(ISERROR(SEARCH("no",C78)))</formula>
    </cfRule>
  </conditionalFormatting>
  <conditionalFormatting sqref="C78:D78">
    <cfRule type="cellIs" dxfId="857" priority="245" operator="equal">
      <formula>"Planned"</formula>
    </cfRule>
  </conditionalFormatting>
  <conditionalFormatting sqref="C78:D78">
    <cfRule type="containsText" dxfId="856" priority="243" operator="containsText" text="n/a">
      <formula>NOT(ISERROR(SEARCH("n/a",C78)))</formula>
    </cfRule>
    <cfRule type="containsText" dxfId="855" priority="244" operator="containsText" text="no">
      <formula>NOT(ISERROR(SEARCH("no",C78)))</formula>
    </cfRule>
  </conditionalFormatting>
  <conditionalFormatting sqref="C78:D78">
    <cfRule type="containsText" dxfId="854" priority="241" operator="containsText" text="n/a">
      <formula>NOT(ISERROR(SEARCH("n/a",C78)))</formula>
    </cfRule>
    <cfRule type="containsText" dxfId="853" priority="242" operator="containsText" text="no">
      <formula>NOT(ISERROR(SEARCH("no",C78)))</formula>
    </cfRule>
  </conditionalFormatting>
  <conditionalFormatting sqref="C87:D88">
    <cfRule type="containsText" dxfId="852" priority="239" operator="containsText" text="n/a">
      <formula>NOT(ISERROR(SEARCH("n/a",C87)))</formula>
    </cfRule>
    <cfRule type="containsText" dxfId="851" priority="240" operator="containsText" text="no">
      <formula>NOT(ISERROR(SEARCH("no",C87)))</formula>
    </cfRule>
  </conditionalFormatting>
  <conditionalFormatting sqref="C87:D88">
    <cfRule type="cellIs" dxfId="850" priority="238" operator="equal">
      <formula>"Planned"</formula>
    </cfRule>
  </conditionalFormatting>
  <conditionalFormatting sqref="C87:D88">
    <cfRule type="containsText" dxfId="849" priority="236" operator="containsText" text="n/a">
      <formula>NOT(ISERROR(SEARCH("n/a",C87)))</formula>
    </cfRule>
    <cfRule type="containsText" dxfId="848" priority="237" operator="containsText" text="no">
      <formula>NOT(ISERROR(SEARCH("no",C87)))</formula>
    </cfRule>
  </conditionalFormatting>
  <conditionalFormatting sqref="C87:D88">
    <cfRule type="containsText" dxfId="847" priority="234" operator="containsText" text="n/a">
      <formula>NOT(ISERROR(SEARCH("n/a",C87)))</formula>
    </cfRule>
    <cfRule type="containsText" dxfId="846" priority="235" operator="containsText" text="no">
      <formula>NOT(ISERROR(SEARCH("no",C87)))</formula>
    </cfRule>
  </conditionalFormatting>
  <conditionalFormatting sqref="C91:D91">
    <cfRule type="containsText" dxfId="845" priority="232" operator="containsText" text="n/a">
      <formula>NOT(ISERROR(SEARCH("n/a",C91)))</formula>
    </cfRule>
    <cfRule type="containsText" dxfId="844" priority="233" operator="containsText" text="no">
      <formula>NOT(ISERROR(SEARCH("no",C91)))</formula>
    </cfRule>
  </conditionalFormatting>
  <conditionalFormatting sqref="C91:D91">
    <cfRule type="cellIs" dxfId="843" priority="231" operator="equal">
      <formula>"Planned"</formula>
    </cfRule>
  </conditionalFormatting>
  <conditionalFormatting sqref="C91:D91">
    <cfRule type="containsText" dxfId="842" priority="229" operator="containsText" text="n/a">
      <formula>NOT(ISERROR(SEARCH("n/a",C91)))</formula>
    </cfRule>
    <cfRule type="containsText" dxfId="841" priority="230" operator="containsText" text="no">
      <formula>NOT(ISERROR(SEARCH("no",C91)))</formula>
    </cfRule>
  </conditionalFormatting>
  <conditionalFormatting sqref="C91:D91">
    <cfRule type="containsText" dxfId="840" priority="227" operator="containsText" text="n/a">
      <formula>NOT(ISERROR(SEARCH("n/a",C91)))</formula>
    </cfRule>
    <cfRule type="containsText" dxfId="839" priority="228" operator="containsText" text="no">
      <formula>NOT(ISERROR(SEARCH("no",C91)))</formula>
    </cfRule>
  </conditionalFormatting>
  <conditionalFormatting sqref="C94:D94">
    <cfRule type="containsText" dxfId="838" priority="225" operator="containsText" text="n/a">
      <formula>NOT(ISERROR(SEARCH("n/a",C94)))</formula>
    </cfRule>
    <cfRule type="containsText" dxfId="837" priority="226" operator="containsText" text="no">
      <formula>NOT(ISERROR(SEARCH("no",C94)))</formula>
    </cfRule>
  </conditionalFormatting>
  <conditionalFormatting sqref="C94:D94">
    <cfRule type="cellIs" dxfId="836" priority="224" operator="equal">
      <formula>"Planned"</formula>
    </cfRule>
  </conditionalFormatting>
  <conditionalFormatting sqref="C94:D94">
    <cfRule type="containsText" dxfId="835" priority="222" operator="containsText" text="n/a">
      <formula>NOT(ISERROR(SEARCH("n/a",C94)))</formula>
    </cfRule>
    <cfRule type="containsText" dxfId="834" priority="223" operator="containsText" text="no">
      <formula>NOT(ISERROR(SEARCH("no",C94)))</formula>
    </cfRule>
  </conditionalFormatting>
  <conditionalFormatting sqref="C94:D94">
    <cfRule type="containsText" dxfId="833" priority="220" operator="containsText" text="n/a">
      <formula>NOT(ISERROR(SEARCH("n/a",C94)))</formula>
    </cfRule>
    <cfRule type="containsText" dxfId="832" priority="221" operator="containsText" text="no">
      <formula>NOT(ISERROR(SEARCH("no",C94)))</formula>
    </cfRule>
  </conditionalFormatting>
  <conditionalFormatting sqref="C97:D97">
    <cfRule type="containsText" dxfId="831" priority="218" operator="containsText" text="n/a">
      <formula>NOT(ISERROR(SEARCH("n/a",C97)))</formula>
    </cfRule>
    <cfRule type="containsText" dxfId="830" priority="219" operator="containsText" text="no">
      <formula>NOT(ISERROR(SEARCH("no",C97)))</formula>
    </cfRule>
  </conditionalFormatting>
  <conditionalFormatting sqref="C97:D97">
    <cfRule type="cellIs" dxfId="829" priority="217" operator="equal">
      <formula>"Planned"</formula>
    </cfRule>
  </conditionalFormatting>
  <conditionalFormatting sqref="C97:D97">
    <cfRule type="containsText" dxfId="828" priority="215" operator="containsText" text="n/a">
      <formula>NOT(ISERROR(SEARCH("n/a",C97)))</formula>
    </cfRule>
    <cfRule type="containsText" dxfId="827" priority="216" operator="containsText" text="no">
      <formula>NOT(ISERROR(SEARCH("no",C97)))</formula>
    </cfRule>
  </conditionalFormatting>
  <conditionalFormatting sqref="C97:D97">
    <cfRule type="containsText" dxfId="826" priority="213" operator="containsText" text="n/a">
      <formula>NOT(ISERROR(SEARCH("n/a",C97)))</formula>
    </cfRule>
    <cfRule type="containsText" dxfId="825" priority="214" operator="containsText" text="no">
      <formula>NOT(ISERROR(SEARCH("no",C97)))</formula>
    </cfRule>
  </conditionalFormatting>
  <conditionalFormatting sqref="C120:D120">
    <cfRule type="containsText" dxfId="824" priority="211" operator="containsText" text="n/a">
      <formula>NOT(ISERROR(SEARCH("n/a",C120)))</formula>
    </cfRule>
    <cfRule type="containsText" dxfId="823" priority="212" operator="containsText" text="no">
      <formula>NOT(ISERROR(SEARCH("no",C120)))</formula>
    </cfRule>
  </conditionalFormatting>
  <conditionalFormatting sqref="C120:D120">
    <cfRule type="cellIs" dxfId="822" priority="210" operator="equal">
      <formula>"Planned"</formula>
    </cfRule>
  </conditionalFormatting>
  <conditionalFormatting sqref="C120:D120">
    <cfRule type="containsText" dxfId="821" priority="208" operator="containsText" text="n/a">
      <formula>NOT(ISERROR(SEARCH("n/a",C120)))</formula>
    </cfRule>
    <cfRule type="containsText" dxfId="820" priority="209" operator="containsText" text="no">
      <formula>NOT(ISERROR(SEARCH("no",C120)))</formula>
    </cfRule>
  </conditionalFormatting>
  <conditionalFormatting sqref="C120:D120">
    <cfRule type="containsText" dxfId="819" priority="206" operator="containsText" text="n/a">
      <formula>NOT(ISERROR(SEARCH("n/a",C120)))</formula>
    </cfRule>
    <cfRule type="containsText" dxfId="818" priority="207" operator="containsText" text="no">
      <formula>NOT(ISERROR(SEARCH("no",C120)))</formula>
    </cfRule>
  </conditionalFormatting>
  <conditionalFormatting sqref="C152:D152">
    <cfRule type="containsText" dxfId="817" priority="204" operator="containsText" text="n/a">
      <formula>NOT(ISERROR(SEARCH("n/a",C152)))</formula>
    </cfRule>
    <cfRule type="containsText" dxfId="816" priority="205" operator="containsText" text="no">
      <formula>NOT(ISERROR(SEARCH("no",C152)))</formula>
    </cfRule>
  </conditionalFormatting>
  <conditionalFormatting sqref="C152:D152">
    <cfRule type="cellIs" dxfId="815" priority="203" operator="equal">
      <formula>"Planned"</formula>
    </cfRule>
  </conditionalFormatting>
  <conditionalFormatting sqref="C152:D152">
    <cfRule type="containsText" dxfId="814" priority="201" operator="containsText" text="n/a">
      <formula>NOT(ISERROR(SEARCH("n/a",C152)))</formula>
    </cfRule>
    <cfRule type="containsText" dxfId="813" priority="202" operator="containsText" text="no">
      <formula>NOT(ISERROR(SEARCH("no",C152)))</formula>
    </cfRule>
  </conditionalFormatting>
  <conditionalFormatting sqref="C152:D152">
    <cfRule type="containsText" dxfId="812" priority="199" operator="containsText" text="n/a">
      <formula>NOT(ISERROR(SEARCH("n/a",C152)))</formula>
    </cfRule>
    <cfRule type="containsText" dxfId="811" priority="200" operator="containsText" text="no">
      <formula>NOT(ISERROR(SEARCH("no",C152)))</formula>
    </cfRule>
  </conditionalFormatting>
  <conditionalFormatting sqref="C208:D208">
    <cfRule type="containsText" dxfId="810" priority="197" operator="containsText" text="n/a">
      <formula>NOT(ISERROR(SEARCH("n/a",C208)))</formula>
    </cfRule>
    <cfRule type="containsText" dxfId="809" priority="198" operator="containsText" text="no">
      <formula>NOT(ISERROR(SEARCH("no",C208)))</formula>
    </cfRule>
  </conditionalFormatting>
  <conditionalFormatting sqref="C208:D208">
    <cfRule type="cellIs" dxfId="808" priority="196" operator="equal">
      <formula>"Planned"</formula>
    </cfRule>
  </conditionalFormatting>
  <conditionalFormatting sqref="C208:D208">
    <cfRule type="containsText" dxfId="807" priority="194" operator="containsText" text="n/a">
      <formula>NOT(ISERROR(SEARCH("n/a",C208)))</formula>
    </cfRule>
    <cfRule type="containsText" dxfId="806" priority="195" operator="containsText" text="no">
      <formula>NOT(ISERROR(SEARCH("no",C208)))</formula>
    </cfRule>
  </conditionalFormatting>
  <conditionalFormatting sqref="C208:D208">
    <cfRule type="containsText" dxfId="805" priority="192" operator="containsText" text="n/a">
      <formula>NOT(ISERROR(SEARCH("n/a",C208)))</formula>
    </cfRule>
    <cfRule type="containsText" dxfId="804" priority="193" operator="containsText" text="no">
      <formula>NOT(ISERROR(SEARCH("no",C208)))</formula>
    </cfRule>
  </conditionalFormatting>
  <conditionalFormatting sqref="C223:D223">
    <cfRule type="containsText" dxfId="803" priority="190" operator="containsText" text="n/a">
      <formula>NOT(ISERROR(SEARCH("n/a",C223)))</formula>
    </cfRule>
    <cfRule type="containsText" dxfId="802" priority="191" operator="containsText" text="no">
      <formula>NOT(ISERROR(SEARCH("no",C223)))</formula>
    </cfRule>
  </conditionalFormatting>
  <conditionalFormatting sqref="C223:D223">
    <cfRule type="cellIs" dxfId="801" priority="189" operator="equal">
      <formula>"Planned"</formula>
    </cfRule>
  </conditionalFormatting>
  <conditionalFormatting sqref="C223:D223">
    <cfRule type="containsText" dxfId="800" priority="187" operator="containsText" text="n/a">
      <formula>NOT(ISERROR(SEARCH("n/a",C223)))</formula>
    </cfRule>
    <cfRule type="containsText" dxfId="799" priority="188" operator="containsText" text="no">
      <formula>NOT(ISERROR(SEARCH("no",C223)))</formula>
    </cfRule>
  </conditionalFormatting>
  <conditionalFormatting sqref="C223:D223">
    <cfRule type="containsText" dxfId="798" priority="185" operator="containsText" text="n/a">
      <formula>NOT(ISERROR(SEARCH("n/a",C223)))</formula>
    </cfRule>
    <cfRule type="containsText" dxfId="797" priority="186" operator="containsText" text="no">
      <formula>NOT(ISERROR(SEARCH("no",C223)))</formula>
    </cfRule>
  </conditionalFormatting>
  <conditionalFormatting sqref="C236:D236">
    <cfRule type="containsText" dxfId="796" priority="183" operator="containsText" text="n/a">
      <formula>NOT(ISERROR(SEARCH("n/a",C236)))</formula>
    </cfRule>
    <cfRule type="containsText" dxfId="795" priority="184" operator="containsText" text="no">
      <formula>NOT(ISERROR(SEARCH("no",C236)))</formula>
    </cfRule>
  </conditionalFormatting>
  <conditionalFormatting sqref="C236:D236">
    <cfRule type="cellIs" dxfId="794" priority="182" operator="equal">
      <formula>"Planned"</formula>
    </cfRule>
  </conditionalFormatting>
  <conditionalFormatting sqref="C236:D236">
    <cfRule type="containsText" dxfId="793" priority="180" operator="containsText" text="n/a">
      <formula>NOT(ISERROR(SEARCH("n/a",C236)))</formula>
    </cfRule>
    <cfRule type="containsText" dxfId="792" priority="181" operator="containsText" text="no">
      <formula>NOT(ISERROR(SEARCH("no",C236)))</formula>
    </cfRule>
  </conditionalFormatting>
  <conditionalFormatting sqref="C236:D236">
    <cfRule type="containsText" dxfId="791" priority="178" operator="containsText" text="n/a">
      <formula>NOT(ISERROR(SEARCH("n/a",C236)))</formula>
    </cfRule>
    <cfRule type="containsText" dxfId="790" priority="179" operator="containsText" text="no">
      <formula>NOT(ISERROR(SEARCH("no",C236)))</formula>
    </cfRule>
  </conditionalFormatting>
  <conditionalFormatting sqref="C54:D61">
    <cfRule type="containsText" dxfId="789" priority="176" operator="containsText" text="n/a">
      <formula>NOT(ISERROR(SEARCH("n/a",C54)))</formula>
    </cfRule>
    <cfRule type="containsText" dxfId="788" priority="177" operator="containsText" text="no">
      <formula>NOT(ISERROR(SEARCH("no",C54)))</formula>
    </cfRule>
  </conditionalFormatting>
  <conditionalFormatting sqref="C54:D61">
    <cfRule type="cellIs" dxfId="787" priority="175" operator="equal">
      <formula>"Planned"</formula>
    </cfRule>
  </conditionalFormatting>
  <conditionalFormatting sqref="C69:C75">
    <cfRule type="containsText" dxfId="786" priority="173" operator="containsText" text="n/a">
      <formula>NOT(ISERROR(SEARCH("n/a",C69)))</formula>
    </cfRule>
    <cfRule type="containsText" dxfId="785" priority="174" operator="containsText" text="no">
      <formula>NOT(ISERROR(SEARCH("no",C69)))</formula>
    </cfRule>
  </conditionalFormatting>
  <conditionalFormatting sqref="C69:C75">
    <cfRule type="cellIs" dxfId="784" priority="172" operator="equal">
      <formula>"Planned"</formula>
    </cfRule>
  </conditionalFormatting>
  <conditionalFormatting sqref="C89:C90">
    <cfRule type="containsText" dxfId="783" priority="170" operator="containsText" text="n/a">
      <formula>NOT(ISERROR(SEARCH("n/a",C89)))</formula>
    </cfRule>
    <cfRule type="containsText" dxfId="782" priority="171" operator="containsText" text="no">
      <formula>NOT(ISERROR(SEARCH("no",C89)))</formula>
    </cfRule>
  </conditionalFormatting>
  <conditionalFormatting sqref="C89:C90">
    <cfRule type="cellIs" dxfId="781" priority="169" operator="equal">
      <formula>"Planned"</formula>
    </cfRule>
  </conditionalFormatting>
  <conditionalFormatting sqref="C53:D53 D53:D61">
    <cfRule type="containsText" dxfId="780" priority="167" operator="containsText" text="n/a">
      <formula>NOT(ISERROR(SEARCH("n/a",C53)))</formula>
    </cfRule>
    <cfRule type="containsText" dxfId="779" priority="168" operator="containsText" text="no">
      <formula>NOT(ISERROR(SEARCH("no",C53)))</formula>
    </cfRule>
  </conditionalFormatting>
  <conditionalFormatting sqref="C53:D53 D53:D61">
    <cfRule type="cellIs" dxfId="778" priority="166" operator="equal">
      <formula>"Planned"</formula>
    </cfRule>
  </conditionalFormatting>
  <conditionalFormatting sqref="D50:D51">
    <cfRule type="containsText" dxfId="777" priority="164" operator="containsText" text="n/a">
      <formula>NOT(ISERROR(SEARCH("n/a",D50)))</formula>
    </cfRule>
    <cfRule type="containsText" dxfId="776" priority="165" operator="containsText" text="no">
      <formula>NOT(ISERROR(SEARCH("no",D50)))</formula>
    </cfRule>
  </conditionalFormatting>
  <conditionalFormatting sqref="D50:D51">
    <cfRule type="cellIs" dxfId="775" priority="163" operator="equal">
      <formula>"Planned"</formula>
    </cfRule>
  </conditionalFormatting>
  <conditionalFormatting sqref="D48">
    <cfRule type="containsText" dxfId="774" priority="161" operator="containsText" text="n/a">
      <formula>NOT(ISERROR(SEARCH("n/a",D48)))</formula>
    </cfRule>
    <cfRule type="containsText" dxfId="773" priority="162" operator="containsText" text="no">
      <formula>NOT(ISERROR(SEARCH("no",D48)))</formula>
    </cfRule>
  </conditionalFormatting>
  <conditionalFormatting sqref="D48">
    <cfRule type="cellIs" dxfId="772" priority="160" operator="equal">
      <formula>"Planned"</formula>
    </cfRule>
  </conditionalFormatting>
  <conditionalFormatting sqref="D39:D44">
    <cfRule type="containsText" dxfId="771" priority="158" operator="containsText" text="n/a">
      <formula>NOT(ISERROR(SEARCH("n/a",D39)))</formula>
    </cfRule>
    <cfRule type="containsText" dxfId="770" priority="159" operator="containsText" text="no">
      <formula>NOT(ISERROR(SEARCH("no",D39)))</formula>
    </cfRule>
  </conditionalFormatting>
  <conditionalFormatting sqref="D39:D44">
    <cfRule type="cellIs" dxfId="769" priority="157" operator="equal">
      <formula>"Planned"</formula>
    </cfRule>
  </conditionalFormatting>
  <conditionalFormatting sqref="D46">
    <cfRule type="containsText" dxfId="768" priority="155" operator="containsText" text="n/a">
      <formula>NOT(ISERROR(SEARCH("n/a",D46)))</formula>
    </cfRule>
    <cfRule type="containsText" dxfId="767" priority="156" operator="containsText" text="no">
      <formula>NOT(ISERROR(SEARCH("no",D46)))</formula>
    </cfRule>
  </conditionalFormatting>
  <conditionalFormatting sqref="D46">
    <cfRule type="cellIs" dxfId="766" priority="154" operator="equal">
      <formula>"Planned"</formula>
    </cfRule>
  </conditionalFormatting>
  <conditionalFormatting sqref="D37">
    <cfRule type="containsText" dxfId="765" priority="152" operator="containsText" text="n/a">
      <formula>NOT(ISERROR(SEARCH("n/a",D37)))</formula>
    </cfRule>
    <cfRule type="containsText" dxfId="764" priority="153" operator="containsText" text="no">
      <formula>NOT(ISERROR(SEARCH("no",D37)))</formula>
    </cfRule>
  </conditionalFormatting>
  <conditionalFormatting sqref="D37">
    <cfRule type="cellIs" dxfId="763" priority="151" operator="equal">
      <formula>"Planned"</formula>
    </cfRule>
  </conditionalFormatting>
  <conditionalFormatting sqref="D29:D32">
    <cfRule type="containsText" dxfId="762" priority="149" operator="containsText" text="n/a">
      <formula>NOT(ISERROR(SEARCH("n/a",D29)))</formula>
    </cfRule>
    <cfRule type="containsText" dxfId="761" priority="150" operator="containsText" text="no">
      <formula>NOT(ISERROR(SEARCH("no",D29)))</formula>
    </cfRule>
  </conditionalFormatting>
  <conditionalFormatting sqref="D29:D32">
    <cfRule type="cellIs" dxfId="760" priority="148" operator="equal">
      <formula>"Planned"</formula>
    </cfRule>
  </conditionalFormatting>
  <conditionalFormatting sqref="D27">
    <cfRule type="containsText" dxfId="759" priority="146" operator="containsText" text="n/a">
      <formula>NOT(ISERROR(SEARCH("n/a",D27)))</formula>
    </cfRule>
    <cfRule type="containsText" dxfId="758" priority="147" operator="containsText" text="no">
      <formula>NOT(ISERROR(SEARCH("no",D27)))</formula>
    </cfRule>
  </conditionalFormatting>
  <conditionalFormatting sqref="D27">
    <cfRule type="cellIs" dxfId="757" priority="145" operator="equal">
      <formula>"Planned"</formula>
    </cfRule>
  </conditionalFormatting>
  <conditionalFormatting sqref="D13:D21">
    <cfRule type="containsText" dxfId="756" priority="140" operator="containsText" text="n/a">
      <formula>NOT(ISERROR(SEARCH("n/a",D13)))</formula>
    </cfRule>
    <cfRule type="containsText" dxfId="755" priority="141" operator="containsText" text="no">
      <formula>NOT(ISERROR(SEARCH("no",D13)))</formula>
    </cfRule>
  </conditionalFormatting>
  <conditionalFormatting sqref="D13:D21">
    <cfRule type="cellIs" dxfId="754" priority="139" operator="equal">
      <formula>"Planned"</formula>
    </cfRule>
  </conditionalFormatting>
  <conditionalFormatting sqref="D12">
    <cfRule type="containsText" dxfId="753" priority="137" operator="containsText" text="n/a">
      <formula>NOT(ISERROR(SEARCH("n/a",D12)))</formula>
    </cfRule>
    <cfRule type="containsText" dxfId="752" priority="138" operator="containsText" text="no">
      <formula>NOT(ISERROR(SEARCH("no",D12)))</formula>
    </cfRule>
  </conditionalFormatting>
  <conditionalFormatting sqref="D12">
    <cfRule type="cellIs" dxfId="751" priority="136" operator="equal">
      <formula>"Planned"</formula>
    </cfRule>
  </conditionalFormatting>
  <conditionalFormatting sqref="D5:D10">
    <cfRule type="containsText" dxfId="750" priority="134" operator="containsText" text="n/a">
      <formula>NOT(ISERROR(SEARCH("n/a",D5)))</formula>
    </cfRule>
    <cfRule type="containsText" dxfId="749" priority="135" operator="containsText" text="no">
      <formula>NOT(ISERROR(SEARCH("no",D5)))</formula>
    </cfRule>
  </conditionalFormatting>
  <conditionalFormatting sqref="D5:D10">
    <cfRule type="cellIs" dxfId="748" priority="133" operator="equal">
      <formula>"Planned"</formula>
    </cfRule>
  </conditionalFormatting>
  <conditionalFormatting sqref="D63:D66">
    <cfRule type="containsText" dxfId="747" priority="131" operator="containsText" text="n/a">
      <formula>NOT(ISERROR(SEARCH("n/a",D63)))</formula>
    </cfRule>
    <cfRule type="containsText" dxfId="746" priority="132" operator="containsText" text="no">
      <formula>NOT(ISERROR(SEARCH("no",D63)))</formula>
    </cfRule>
  </conditionalFormatting>
  <conditionalFormatting sqref="D63:D66">
    <cfRule type="cellIs" dxfId="745" priority="130" operator="equal">
      <formula>"Planned"</formula>
    </cfRule>
  </conditionalFormatting>
  <conditionalFormatting sqref="D69:D71">
    <cfRule type="containsText" dxfId="744" priority="128" operator="containsText" text="n/a">
      <formula>NOT(ISERROR(SEARCH("n/a",D69)))</formula>
    </cfRule>
    <cfRule type="containsText" dxfId="743" priority="129" operator="containsText" text="no">
      <formula>NOT(ISERROR(SEARCH("no",D69)))</formula>
    </cfRule>
  </conditionalFormatting>
  <conditionalFormatting sqref="D69:D71">
    <cfRule type="cellIs" dxfId="742" priority="127" operator="equal">
      <formula>"Planned"</formula>
    </cfRule>
  </conditionalFormatting>
  <conditionalFormatting sqref="D72:D77">
    <cfRule type="containsText" dxfId="741" priority="125" operator="containsText" text="n/a">
      <formula>NOT(ISERROR(SEARCH("n/a",D72)))</formula>
    </cfRule>
    <cfRule type="containsText" dxfId="740" priority="126" operator="containsText" text="no">
      <formula>NOT(ISERROR(SEARCH("no",D72)))</formula>
    </cfRule>
  </conditionalFormatting>
  <conditionalFormatting sqref="D72:D77">
    <cfRule type="cellIs" dxfId="739" priority="124" operator="equal">
      <formula>"Planned"</formula>
    </cfRule>
  </conditionalFormatting>
  <conditionalFormatting sqref="D79:D86">
    <cfRule type="containsText" dxfId="738" priority="122" operator="containsText" text="n/a">
      <formula>NOT(ISERROR(SEARCH("n/a",D79)))</formula>
    </cfRule>
    <cfRule type="containsText" dxfId="737" priority="123" operator="containsText" text="no">
      <formula>NOT(ISERROR(SEARCH("no",D79)))</formula>
    </cfRule>
  </conditionalFormatting>
  <conditionalFormatting sqref="D79:D86">
    <cfRule type="cellIs" dxfId="736" priority="121" operator="equal">
      <formula>"Planned"</formula>
    </cfRule>
  </conditionalFormatting>
  <conditionalFormatting sqref="D89:D90">
    <cfRule type="containsText" dxfId="735" priority="119" operator="containsText" text="n/a">
      <formula>NOT(ISERROR(SEARCH("n/a",D89)))</formula>
    </cfRule>
    <cfRule type="containsText" dxfId="734" priority="120" operator="containsText" text="no">
      <formula>NOT(ISERROR(SEARCH("no",D89)))</formula>
    </cfRule>
  </conditionalFormatting>
  <conditionalFormatting sqref="D89:D90">
    <cfRule type="cellIs" dxfId="733" priority="118" operator="equal">
      <formula>"Planned"</formula>
    </cfRule>
  </conditionalFormatting>
  <conditionalFormatting sqref="D92:D93">
    <cfRule type="containsText" dxfId="732" priority="116" operator="containsText" text="n/a">
      <formula>NOT(ISERROR(SEARCH("n/a",D92)))</formula>
    </cfRule>
    <cfRule type="containsText" dxfId="731" priority="117" operator="containsText" text="no">
      <formula>NOT(ISERROR(SEARCH("no",D92)))</formula>
    </cfRule>
  </conditionalFormatting>
  <conditionalFormatting sqref="D92:D93">
    <cfRule type="cellIs" dxfId="730" priority="115" operator="equal">
      <formula>"Planned"</formula>
    </cfRule>
  </conditionalFormatting>
  <conditionalFormatting sqref="D95:D96">
    <cfRule type="containsText" dxfId="729" priority="113" operator="containsText" text="n/a">
      <formula>NOT(ISERROR(SEARCH("n/a",D95)))</formula>
    </cfRule>
    <cfRule type="containsText" dxfId="728" priority="114" operator="containsText" text="no">
      <formula>NOT(ISERROR(SEARCH("no",D95)))</formula>
    </cfRule>
  </conditionalFormatting>
  <conditionalFormatting sqref="D95:D96">
    <cfRule type="cellIs" dxfId="727" priority="112" operator="equal">
      <formula>"Planned"</formula>
    </cfRule>
  </conditionalFormatting>
  <conditionalFormatting sqref="D98:D104">
    <cfRule type="containsText" dxfId="726" priority="110" operator="containsText" text="n/a">
      <formula>NOT(ISERROR(SEARCH("n/a",D98)))</formula>
    </cfRule>
    <cfRule type="containsText" dxfId="725" priority="111" operator="containsText" text="no">
      <formula>NOT(ISERROR(SEARCH("no",D98)))</formula>
    </cfRule>
  </conditionalFormatting>
  <conditionalFormatting sqref="D98:D104">
    <cfRule type="cellIs" dxfId="724" priority="109" operator="equal">
      <formula>"Planned"</formula>
    </cfRule>
  </conditionalFormatting>
  <conditionalFormatting sqref="D105:D107">
    <cfRule type="containsText" dxfId="723" priority="107" operator="containsText" text="n/a">
      <formula>NOT(ISERROR(SEARCH("n/a",D105)))</formula>
    </cfRule>
    <cfRule type="containsText" dxfId="722" priority="108" operator="containsText" text="no">
      <formula>NOT(ISERROR(SEARCH("no",D105)))</formula>
    </cfRule>
  </conditionalFormatting>
  <conditionalFormatting sqref="D105:D107">
    <cfRule type="cellIs" dxfId="721" priority="106" operator="equal">
      <formula>"Planned"</formula>
    </cfRule>
  </conditionalFormatting>
  <conditionalFormatting sqref="D109:D115">
    <cfRule type="containsText" dxfId="720" priority="104" operator="containsText" text="n/a">
      <formula>NOT(ISERROR(SEARCH("n/a",D109)))</formula>
    </cfRule>
    <cfRule type="containsText" dxfId="719" priority="105" operator="containsText" text="no">
      <formula>NOT(ISERROR(SEARCH("no",D109)))</formula>
    </cfRule>
  </conditionalFormatting>
  <conditionalFormatting sqref="D109:D115">
    <cfRule type="cellIs" dxfId="718" priority="103" operator="equal">
      <formula>"Planned"</formula>
    </cfRule>
  </conditionalFormatting>
  <conditionalFormatting sqref="D117:D119">
    <cfRule type="containsText" dxfId="717" priority="101" operator="containsText" text="n/a">
      <formula>NOT(ISERROR(SEARCH("n/a",D117)))</formula>
    </cfRule>
    <cfRule type="containsText" dxfId="716" priority="102" operator="containsText" text="no">
      <formula>NOT(ISERROR(SEARCH("no",D117)))</formula>
    </cfRule>
  </conditionalFormatting>
  <conditionalFormatting sqref="D117:D119">
    <cfRule type="cellIs" dxfId="715" priority="100" operator="equal">
      <formula>"Planned"</formula>
    </cfRule>
  </conditionalFormatting>
  <conditionalFormatting sqref="D121:D147">
    <cfRule type="containsText" dxfId="714" priority="98" operator="containsText" text="n/a">
      <formula>NOT(ISERROR(SEARCH("n/a",D121)))</formula>
    </cfRule>
    <cfRule type="containsText" dxfId="713" priority="99" operator="containsText" text="no">
      <formula>NOT(ISERROR(SEARCH("no",D121)))</formula>
    </cfRule>
  </conditionalFormatting>
  <conditionalFormatting sqref="D121:D147">
    <cfRule type="cellIs" dxfId="712" priority="97" operator="equal">
      <formula>"Planned"</formula>
    </cfRule>
  </conditionalFormatting>
  <conditionalFormatting sqref="D148:D149">
    <cfRule type="containsText" dxfId="711" priority="80" operator="containsText" text="n/a">
      <formula>NOT(ISERROR(SEARCH("n/a",D148)))</formula>
    </cfRule>
    <cfRule type="containsText" dxfId="710" priority="81" operator="containsText" text="no">
      <formula>NOT(ISERROR(SEARCH("no",D148)))</formula>
    </cfRule>
  </conditionalFormatting>
  <conditionalFormatting sqref="D148:D149">
    <cfRule type="cellIs" dxfId="709" priority="79" operator="equal">
      <formula>"Planned"</formula>
    </cfRule>
  </conditionalFormatting>
  <conditionalFormatting sqref="D151">
    <cfRule type="containsText" dxfId="708" priority="77" operator="containsText" text="n/a">
      <formula>NOT(ISERROR(SEARCH("n/a",D151)))</formula>
    </cfRule>
    <cfRule type="containsText" dxfId="707" priority="78" operator="containsText" text="no">
      <formula>NOT(ISERROR(SEARCH("no",D151)))</formula>
    </cfRule>
  </conditionalFormatting>
  <conditionalFormatting sqref="D151">
    <cfRule type="cellIs" dxfId="706" priority="76" operator="equal">
      <formula>"Planned"</formula>
    </cfRule>
  </conditionalFormatting>
  <conditionalFormatting sqref="D156:D157">
    <cfRule type="containsText" dxfId="705" priority="74" operator="containsText" text="n/a">
      <formula>NOT(ISERROR(SEARCH("n/a",D156)))</formula>
    </cfRule>
    <cfRule type="containsText" dxfId="704" priority="75" operator="containsText" text="no">
      <formula>NOT(ISERROR(SEARCH("no",D156)))</formula>
    </cfRule>
  </conditionalFormatting>
  <conditionalFormatting sqref="D156:D157">
    <cfRule type="cellIs" dxfId="703" priority="73" operator="equal">
      <formula>"Planned"</formula>
    </cfRule>
  </conditionalFormatting>
  <conditionalFormatting sqref="D162">
    <cfRule type="containsText" dxfId="702" priority="71" operator="containsText" text="n/a">
      <formula>NOT(ISERROR(SEARCH("n/a",D162)))</formula>
    </cfRule>
    <cfRule type="containsText" dxfId="701" priority="72" operator="containsText" text="no">
      <formula>NOT(ISERROR(SEARCH("no",D162)))</formula>
    </cfRule>
  </conditionalFormatting>
  <conditionalFormatting sqref="D162">
    <cfRule type="cellIs" dxfId="700" priority="70" operator="equal">
      <formula>"Planned"</formula>
    </cfRule>
  </conditionalFormatting>
  <conditionalFormatting sqref="D164">
    <cfRule type="containsText" dxfId="699" priority="68" operator="containsText" text="n/a">
      <formula>NOT(ISERROR(SEARCH("n/a",D164)))</formula>
    </cfRule>
    <cfRule type="containsText" dxfId="698" priority="69" operator="containsText" text="no">
      <formula>NOT(ISERROR(SEARCH("no",D164)))</formula>
    </cfRule>
  </conditionalFormatting>
  <conditionalFormatting sqref="D164">
    <cfRule type="cellIs" dxfId="697" priority="67" operator="equal">
      <formula>"Planned"</formula>
    </cfRule>
  </conditionalFormatting>
  <conditionalFormatting sqref="D166">
    <cfRule type="containsText" dxfId="696" priority="65" operator="containsText" text="n/a">
      <formula>NOT(ISERROR(SEARCH("n/a",D166)))</formula>
    </cfRule>
    <cfRule type="containsText" dxfId="695" priority="66" operator="containsText" text="no">
      <formula>NOT(ISERROR(SEARCH("no",D166)))</formula>
    </cfRule>
  </conditionalFormatting>
  <conditionalFormatting sqref="D166">
    <cfRule type="cellIs" dxfId="694" priority="64" operator="equal">
      <formula>"Planned"</formula>
    </cfRule>
  </conditionalFormatting>
  <conditionalFormatting sqref="D168:D169">
    <cfRule type="containsText" dxfId="693" priority="62" operator="containsText" text="n/a">
      <formula>NOT(ISERROR(SEARCH("n/a",D168)))</formula>
    </cfRule>
    <cfRule type="containsText" dxfId="692" priority="63" operator="containsText" text="no">
      <formula>NOT(ISERROR(SEARCH("no",D168)))</formula>
    </cfRule>
  </conditionalFormatting>
  <conditionalFormatting sqref="D168:D169">
    <cfRule type="cellIs" dxfId="691" priority="61" operator="equal">
      <formula>"Planned"</formula>
    </cfRule>
  </conditionalFormatting>
  <conditionalFormatting sqref="D173">
    <cfRule type="containsText" dxfId="690" priority="59" operator="containsText" text="n/a">
      <formula>NOT(ISERROR(SEARCH("n/a",D173)))</formula>
    </cfRule>
    <cfRule type="containsText" dxfId="689" priority="60" operator="containsText" text="no">
      <formula>NOT(ISERROR(SEARCH("no",D173)))</formula>
    </cfRule>
  </conditionalFormatting>
  <conditionalFormatting sqref="D173">
    <cfRule type="cellIs" dxfId="688" priority="58" operator="equal">
      <formula>"Planned"</formula>
    </cfRule>
  </conditionalFormatting>
  <conditionalFormatting sqref="D177">
    <cfRule type="containsText" dxfId="687" priority="56" operator="containsText" text="n/a">
      <formula>NOT(ISERROR(SEARCH("n/a",D177)))</formula>
    </cfRule>
    <cfRule type="containsText" dxfId="686" priority="57" operator="containsText" text="no">
      <formula>NOT(ISERROR(SEARCH("no",D177)))</formula>
    </cfRule>
  </conditionalFormatting>
  <conditionalFormatting sqref="D177">
    <cfRule type="cellIs" dxfId="685" priority="55" operator="equal">
      <formula>"Planned"</formula>
    </cfRule>
  </conditionalFormatting>
  <conditionalFormatting sqref="D179">
    <cfRule type="containsText" dxfId="684" priority="53" operator="containsText" text="n/a">
      <formula>NOT(ISERROR(SEARCH("n/a",D179)))</formula>
    </cfRule>
    <cfRule type="containsText" dxfId="683" priority="54" operator="containsText" text="no">
      <formula>NOT(ISERROR(SEARCH("no",D179)))</formula>
    </cfRule>
  </conditionalFormatting>
  <conditionalFormatting sqref="D179">
    <cfRule type="cellIs" dxfId="682" priority="52" operator="equal">
      <formula>"Planned"</formula>
    </cfRule>
  </conditionalFormatting>
  <conditionalFormatting sqref="D182">
    <cfRule type="containsText" dxfId="681" priority="50" operator="containsText" text="n/a">
      <formula>NOT(ISERROR(SEARCH("n/a",D182)))</formula>
    </cfRule>
    <cfRule type="containsText" dxfId="680" priority="51" operator="containsText" text="no">
      <formula>NOT(ISERROR(SEARCH("no",D182)))</formula>
    </cfRule>
  </conditionalFormatting>
  <conditionalFormatting sqref="D182">
    <cfRule type="cellIs" dxfId="679" priority="49" operator="equal">
      <formula>"Planned"</formula>
    </cfRule>
  </conditionalFormatting>
  <conditionalFormatting sqref="D184:D185">
    <cfRule type="containsText" dxfId="678" priority="47" operator="containsText" text="n/a">
      <formula>NOT(ISERROR(SEARCH("n/a",D184)))</formula>
    </cfRule>
    <cfRule type="containsText" dxfId="677" priority="48" operator="containsText" text="no">
      <formula>NOT(ISERROR(SEARCH("no",D184)))</formula>
    </cfRule>
  </conditionalFormatting>
  <conditionalFormatting sqref="D184:D185">
    <cfRule type="cellIs" dxfId="676" priority="46" operator="equal">
      <formula>"Planned"</formula>
    </cfRule>
  </conditionalFormatting>
  <conditionalFormatting sqref="D189">
    <cfRule type="containsText" dxfId="675" priority="44" operator="containsText" text="n/a">
      <formula>NOT(ISERROR(SEARCH("n/a",D189)))</formula>
    </cfRule>
    <cfRule type="containsText" dxfId="674" priority="45" operator="containsText" text="no">
      <formula>NOT(ISERROR(SEARCH("no",D189)))</formula>
    </cfRule>
  </conditionalFormatting>
  <conditionalFormatting sqref="D189">
    <cfRule type="cellIs" dxfId="673" priority="43" operator="equal">
      <formula>"Planned"</formula>
    </cfRule>
  </conditionalFormatting>
  <conditionalFormatting sqref="D191">
    <cfRule type="containsText" dxfId="672" priority="41" operator="containsText" text="n/a">
      <formula>NOT(ISERROR(SEARCH("n/a",D191)))</formula>
    </cfRule>
    <cfRule type="containsText" dxfId="671" priority="42" operator="containsText" text="no">
      <formula>NOT(ISERROR(SEARCH("no",D191)))</formula>
    </cfRule>
  </conditionalFormatting>
  <conditionalFormatting sqref="D191">
    <cfRule type="cellIs" dxfId="670" priority="40" operator="equal">
      <formula>"Planned"</formula>
    </cfRule>
  </conditionalFormatting>
  <conditionalFormatting sqref="D193:D194">
    <cfRule type="containsText" dxfId="669" priority="38" operator="containsText" text="n/a">
      <formula>NOT(ISERROR(SEARCH("n/a",D193)))</formula>
    </cfRule>
    <cfRule type="containsText" dxfId="668" priority="39" operator="containsText" text="no">
      <formula>NOT(ISERROR(SEARCH("no",D193)))</formula>
    </cfRule>
  </conditionalFormatting>
  <conditionalFormatting sqref="D193:D194">
    <cfRule type="cellIs" dxfId="667" priority="37" operator="equal">
      <formula>"Planned"</formula>
    </cfRule>
  </conditionalFormatting>
  <conditionalFormatting sqref="D199">
    <cfRule type="containsText" dxfId="666" priority="35" operator="containsText" text="n/a">
      <formula>NOT(ISERROR(SEARCH("n/a",D199)))</formula>
    </cfRule>
    <cfRule type="containsText" dxfId="665" priority="36" operator="containsText" text="no">
      <formula>NOT(ISERROR(SEARCH("no",D199)))</formula>
    </cfRule>
  </conditionalFormatting>
  <conditionalFormatting sqref="D199">
    <cfRule type="cellIs" dxfId="664" priority="34" operator="equal">
      <formula>"Planned"</formula>
    </cfRule>
  </conditionalFormatting>
  <conditionalFormatting sqref="D202">
    <cfRule type="containsText" dxfId="663" priority="32" operator="containsText" text="n/a">
      <formula>NOT(ISERROR(SEARCH("n/a",D202)))</formula>
    </cfRule>
    <cfRule type="containsText" dxfId="662" priority="33" operator="containsText" text="no">
      <formula>NOT(ISERROR(SEARCH("no",D202)))</formula>
    </cfRule>
  </conditionalFormatting>
  <conditionalFormatting sqref="D202">
    <cfRule type="cellIs" dxfId="661" priority="31" operator="equal">
      <formula>"Planned"</formula>
    </cfRule>
  </conditionalFormatting>
  <conditionalFormatting sqref="D206">
    <cfRule type="containsText" dxfId="660" priority="29" operator="containsText" text="n/a">
      <formula>NOT(ISERROR(SEARCH("n/a",D206)))</formula>
    </cfRule>
    <cfRule type="containsText" dxfId="659" priority="30" operator="containsText" text="no">
      <formula>NOT(ISERROR(SEARCH("no",D206)))</formula>
    </cfRule>
  </conditionalFormatting>
  <conditionalFormatting sqref="D206">
    <cfRule type="cellIs" dxfId="658" priority="28" operator="equal">
      <formula>"Planned"</formula>
    </cfRule>
  </conditionalFormatting>
  <conditionalFormatting sqref="D209">
    <cfRule type="containsText" dxfId="657" priority="26" operator="containsText" text="n/a">
      <formula>NOT(ISERROR(SEARCH("n/a",D209)))</formula>
    </cfRule>
    <cfRule type="containsText" dxfId="656" priority="27" operator="containsText" text="no">
      <formula>NOT(ISERROR(SEARCH("no",D209)))</formula>
    </cfRule>
  </conditionalFormatting>
  <conditionalFormatting sqref="D209">
    <cfRule type="cellIs" dxfId="655" priority="25" operator="equal">
      <formula>"Planned"</formula>
    </cfRule>
  </conditionalFormatting>
  <conditionalFormatting sqref="D211">
    <cfRule type="containsText" dxfId="654" priority="23" operator="containsText" text="n/a">
      <formula>NOT(ISERROR(SEARCH("n/a",D211)))</formula>
    </cfRule>
    <cfRule type="containsText" dxfId="653" priority="24" operator="containsText" text="no">
      <formula>NOT(ISERROR(SEARCH("no",D211)))</formula>
    </cfRule>
  </conditionalFormatting>
  <conditionalFormatting sqref="D211">
    <cfRule type="cellIs" dxfId="652" priority="22" operator="equal">
      <formula>"Planned"</formula>
    </cfRule>
  </conditionalFormatting>
  <conditionalFormatting sqref="D214">
    <cfRule type="containsText" dxfId="651" priority="20" operator="containsText" text="n/a">
      <formula>NOT(ISERROR(SEARCH("n/a",D214)))</formula>
    </cfRule>
    <cfRule type="containsText" dxfId="650" priority="21" operator="containsText" text="no">
      <formula>NOT(ISERROR(SEARCH("no",D214)))</formula>
    </cfRule>
  </conditionalFormatting>
  <conditionalFormatting sqref="D214">
    <cfRule type="cellIs" dxfId="649" priority="19" operator="equal">
      <formula>"Planned"</formula>
    </cfRule>
  </conditionalFormatting>
  <conditionalFormatting sqref="D224">
    <cfRule type="containsText" dxfId="648" priority="17" operator="containsText" text="n/a">
      <formula>NOT(ISERROR(SEARCH("n/a",D224)))</formula>
    </cfRule>
    <cfRule type="containsText" dxfId="647" priority="18" operator="containsText" text="no">
      <formula>NOT(ISERROR(SEARCH("no",D224)))</formula>
    </cfRule>
  </conditionalFormatting>
  <conditionalFormatting sqref="D224">
    <cfRule type="cellIs" dxfId="646" priority="16" operator="equal">
      <formula>"Planned"</formula>
    </cfRule>
  </conditionalFormatting>
  <conditionalFormatting sqref="D231">
    <cfRule type="containsText" dxfId="645" priority="14" operator="containsText" text="n/a">
      <formula>NOT(ISERROR(SEARCH("n/a",D231)))</formula>
    </cfRule>
    <cfRule type="containsText" dxfId="644" priority="15" operator="containsText" text="no">
      <formula>NOT(ISERROR(SEARCH("no",D231)))</formula>
    </cfRule>
  </conditionalFormatting>
  <conditionalFormatting sqref="D231">
    <cfRule type="cellIs" dxfId="643" priority="13" operator="equal">
      <formula>"Planned"</formula>
    </cfRule>
  </conditionalFormatting>
  <conditionalFormatting sqref="C237:D239">
    <cfRule type="containsText" dxfId="642" priority="11" operator="containsText" text="n/a">
      <formula>NOT(ISERROR(SEARCH("n/a",C237)))</formula>
    </cfRule>
    <cfRule type="containsText" dxfId="641" priority="12" operator="containsText" text="no">
      <formula>NOT(ISERROR(SEARCH("no",C237)))</formula>
    </cfRule>
  </conditionalFormatting>
  <conditionalFormatting sqref="C237:D239">
    <cfRule type="cellIs" dxfId="640" priority="10" operator="equal">
      <formula>"Planned"</formula>
    </cfRule>
  </conditionalFormatting>
  <conditionalFormatting sqref="C243:D243">
    <cfRule type="containsText" dxfId="639" priority="8" operator="containsText" text="n/a">
      <formula>NOT(ISERROR(SEARCH("n/a",C243)))</formula>
    </cfRule>
    <cfRule type="containsText" dxfId="638" priority="9" operator="containsText" text="no">
      <formula>NOT(ISERROR(SEARCH("no",C243)))</formula>
    </cfRule>
  </conditionalFormatting>
  <conditionalFormatting sqref="C243:D243">
    <cfRule type="cellIs" dxfId="637" priority="7" operator="equal">
      <formula>"Planned"</formula>
    </cfRule>
  </conditionalFormatting>
  <conditionalFormatting sqref="C247:D247">
    <cfRule type="containsText" dxfId="636" priority="5" operator="containsText" text="n/a">
      <formula>NOT(ISERROR(SEARCH("n/a",C247)))</formula>
    </cfRule>
    <cfRule type="containsText" dxfId="635" priority="6" operator="containsText" text="no">
      <formula>NOT(ISERROR(SEARCH("no",C247)))</formula>
    </cfRule>
  </conditionalFormatting>
  <conditionalFormatting sqref="C247:D247">
    <cfRule type="cellIs" dxfId="634" priority="4" operator="equal">
      <formula>"Planned"</formula>
    </cfRule>
  </conditionalFormatting>
  <conditionalFormatting sqref="D250">
    <cfRule type="containsText" dxfId="633" priority="2" operator="containsText" text="n/a">
      <formula>NOT(ISERROR(SEARCH("n/a",D250)))</formula>
    </cfRule>
    <cfRule type="containsText" dxfId="632" priority="3" operator="containsText" text="no">
      <formula>NOT(ISERROR(SEARCH("no",D250)))</formula>
    </cfRule>
  </conditionalFormatting>
  <hyperlinks>
    <hyperlink ref="C1" location="TOC!A1" display="Return to Table of Contents" xr:uid="{00000000-0004-0000-0A00-000000000000}"/>
    <hyperlink ref="B3" location="S2S2.1!D2" display="S2S2.1!D2" xr:uid="{00000000-0004-0000-0A00-000001000000}"/>
    <hyperlink ref="B4" location="S2S2.1!D7" display="S2S2.1!D7" xr:uid="{00000000-0004-0000-0A00-000002000000}"/>
    <hyperlink ref="B11" location="S2G2.1!C9" display="S2G2.1!C9" xr:uid="{00000000-0004-0000-0A00-000003000000}"/>
    <hyperlink ref="B26" location="S2G2.1!C11" display="S2G2.1!C11" xr:uid="{00000000-0004-0000-0A00-000004000000}"/>
    <hyperlink ref="B38" location="S2G2.1!C13" display="S2G2.1!C13" xr:uid="{00000000-0004-0000-0A00-000005000000}"/>
    <hyperlink ref="B49" location="S2G2.1!C15" display="S2G2.1!C15" xr:uid="{00000000-0004-0000-0A00-000006000000}"/>
    <hyperlink ref="B52" location="S2G2.1!C17" display="S2G2.1!C17" xr:uid="{00000000-0004-0000-0A00-000007000000}"/>
    <hyperlink ref="B62" location="S2G2.1!C17" display="S2G2.1!C17" xr:uid="{00000000-0004-0000-0A00-000008000000}"/>
    <hyperlink ref="B67" location="S2G2.2!C2" display="S2G2.2!C2" xr:uid="{00000000-0004-0000-0A00-000009000000}"/>
    <hyperlink ref="B68" location="S2G2.2!C7" display="S2G2.2!C7" xr:uid="{00000000-0004-0000-0A00-00000A000000}"/>
    <hyperlink ref="B78" location="S2G2.2!C9" display="S2G2.2!C9" xr:uid="{00000000-0004-0000-0A00-00000B000000}"/>
    <hyperlink ref="C4" location="S2G2.1!C7" display="S2G2.1!C7" xr:uid="{00000000-0004-0000-0A00-00000C000000}"/>
    <hyperlink ref="B87" location="S2G2.3!C2" display="S2G2.3!C2" xr:uid="{00000000-0004-0000-0A00-00000D000000}"/>
    <hyperlink ref="B88" location="S2G2.3!C7" display="S2G2.3!C7" xr:uid="{00000000-0004-0000-0A00-00000E000000}"/>
    <hyperlink ref="B91" location="S2G2.3!C9" display="S2G2.3!C9" xr:uid="{00000000-0004-0000-0A00-00000F000000}"/>
    <hyperlink ref="B94" location="S2G2.3!C11" display="S2G2.3!C11" xr:uid="{00000000-0004-0000-0A00-000010000000}"/>
    <hyperlink ref="B97" location="S2G2.3!C13" display="S2G2.3!C13" xr:uid="{00000000-0004-0000-0A00-000011000000}"/>
    <hyperlink ref="B120" location="S2G2.3!C15" display="S2G2.3!C15" xr:uid="{00000000-0004-0000-0A00-000012000000}"/>
    <hyperlink ref="B136" location="S3G3.3!C17" display="S3G3.3!C17" xr:uid="{00000000-0004-0000-0A00-000013000000}"/>
    <hyperlink ref="B190" location="S2G2.4!C9" display="S2G2.4!C9" xr:uid="{00000000-0004-0000-0A00-000014000000}"/>
    <hyperlink ref="B223" location="S2G2.4!C13" display="S2G2.4!C13" xr:uid="{00000000-0004-0000-0A00-000015000000}"/>
    <hyperlink ref="B236" location="S2G2.4!C15" display="S2G2.4!C15" xr:uid="{00000000-0004-0000-0A00-000016000000}"/>
    <hyperlink ref="G3" location="S2S2.1!D2" display="S2S2.1!D2" xr:uid="{00000000-0004-0000-0A00-000017000000}"/>
    <hyperlink ref="G4" location="S2S2.1!D7" display="S2S2.1!D7" xr:uid="{00000000-0004-0000-0A00-000018000000}"/>
    <hyperlink ref="G11" location="S2S2.1!D9" display="S2S2.1!D9" xr:uid="{00000000-0004-0000-0A00-000019000000}"/>
    <hyperlink ref="G26" location="S2S2.1!D9" display="S2S2.1!D9" xr:uid="{00000000-0004-0000-0A00-00001A000000}"/>
    <hyperlink ref="G38" location="S2S2.1!D11" display="S2S2.1!D11" xr:uid="{00000000-0004-0000-0A00-00001B000000}"/>
    <hyperlink ref="G49" location="S2S2.1!D14" display="S2S2.1!D14" xr:uid="{00000000-0004-0000-0A00-00001C000000}"/>
    <hyperlink ref="G52" location="S2S2.1!D15" display="S2S2.1!D15" xr:uid="{00000000-0004-0000-0A00-00001D000000}"/>
    <hyperlink ref="G62" location="S2S2.1!D17" display="S2S2.1!D17" xr:uid="{00000000-0004-0000-0A00-00001E000000}"/>
    <hyperlink ref="G67" location="S2S2.2!D2" display="S2S2.2!D2" xr:uid="{00000000-0004-0000-0A00-00001F000000}"/>
    <hyperlink ref="G78" location="S2S2.2!D9" display="S2S2.2!D9" xr:uid="{00000000-0004-0000-0A00-000020000000}"/>
    <hyperlink ref="G68" location="S2S2.2!D7" display="S2S2.2!D7" xr:uid="{00000000-0004-0000-0A00-000021000000}"/>
    <hyperlink ref="G87" location="S2S2.3!D2" display="S2S2.3!D2" xr:uid="{00000000-0004-0000-0A00-000022000000}"/>
    <hyperlink ref="G88" location="S2G2.3!C7" display="S2G2.3!C7" xr:uid="{00000000-0004-0000-0A00-000023000000}"/>
    <hyperlink ref="G91" location="S2S2.3!D9" display="S2S2.3!D9" xr:uid="{00000000-0004-0000-0A00-000024000000}"/>
    <hyperlink ref="G94" location="S2S2.3!D11" display="S2S2.3!D11" xr:uid="{00000000-0004-0000-0A00-000025000000}"/>
    <hyperlink ref="G97" location="S2S2.3!D13" display="S2S2.3!D13" xr:uid="{00000000-0004-0000-0A00-000026000000}"/>
    <hyperlink ref="G136" location="S2S2.3!D17" display="S2S2.3!D17" xr:uid="{00000000-0004-0000-0A00-000027000000}"/>
    <hyperlink ref="G152" location="S2S2.4!D2" display="S2S2.4!D2" xr:uid="{00000000-0004-0000-0A00-000028000000}"/>
    <hyperlink ref="G155" location="S2S2.4!D7" display="S2S2.4!D7" xr:uid="{00000000-0004-0000-0A00-000029000000}"/>
    <hyperlink ref="G190" location="S2S2.4!D9" display="S2S2.4!D9" xr:uid="{00000000-0004-0000-0A00-00002A000000}"/>
    <hyperlink ref="G208" location="S2S2.4!D11" display="S2S2.4!D11" xr:uid="{00000000-0004-0000-0A00-00002B000000}"/>
    <hyperlink ref="G223" location="S2S2.4!D13" display="S2S2.4!D13" xr:uid="{00000000-0004-0000-0A00-00002C000000}"/>
    <hyperlink ref="G236" location="S2S2.4!D15" display="S2S2.4!D15" xr:uid="{00000000-0004-0000-0A00-00002D000000}"/>
    <hyperlink ref="H3:I3" location="S1G1.1!A1" display="1.1 Management, Leadership, and Administration" xr:uid="{00000000-0004-0000-0A00-00002E000000}"/>
    <hyperlink ref="K1" location="TOC!A1" display="Return to Table of Contents" xr:uid="{00000000-0004-0000-0A00-00002F000000}"/>
    <hyperlink ref="Q1" location="SummaryS1!A1" display="Return to S1 Summary" xr:uid="{00000000-0004-0000-0A00-000030000000}"/>
    <hyperlink ref="G120" location="S2G2.3!C15" display="S2G2.3!C15" xr:uid="{00000000-0004-0000-0A00-000031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Assessment_DataCollection!$V$2:$V$11</xm:f>
          </x14:formula1>
          <xm:sqref>S3</xm:sqref>
        </x14:dataValidation>
        <x14:dataValidation type="list" allowBlank="1" showInputMessage="1" showErrorMessage="1" xr:uid="{00000000-0002-0000-0A00-000001000000}">
          <x14:formula1>
            <xm:f>Assessment_DataCollection!$U$2:$U$5</xm:f>
          </x14:formula1>
          <xm:sqref>R3:R10 R12:R25 R27:R37 R39:R48 R50:R51 R53:R61 R63:R66 R69:R77 R79:R86 R89:R90 R92:R93 R95:R96 R98:R119 R121:R135 R137:R151 R153:R154 R156:R189 R224:R235 R191:R207 R209:R222 R237:R256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O61"/>
  <sheetViews>
    <sheetView topLeftCell="B19" workbookViewId="0">
      <selection activeCell="B7" sqref="B7"/>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5">
      <c r="B1" s="25" t="str">
        <f>Assessment_DataCollection!A1</f>
        <v>SECTION</v>
      </c>
      <c r="C1" s="270"/>
      <c r="D1" s="31" t="str">
        <f>Assessment_DataCollection!B129</f>
        <v>Education / Training</v>
      </c>
      <c r="E1" s="270"/>
      <c r="F1" s="270"/>
      <c r="G1" s="270"/>
      <c r="H1" s="270"/>
      <c r="I1" s="270"/>
      <c r="J1" s="270"/>
      <c r="K1" s="270"/>
      <c r="L1" s="270"/>
      <c r="M1" s="100" t="s">
        <v>81</v>
      </c>
      <c r="N1" s="270"/>
      <c r="O1" s="270"/>
    </row>
    <row r="2" spans="2:15">
      <c r="B2" s="25" t="s">
        <v>555</v>
      </c>
      <c r="C2" s="37">
        <f>Assessment_DataCollection!A130</f>
        <v>2.1</v>
      </c>
      <c r="D2" s="67" t="str">
        <f>Assessment_DataCollection!B130</f>
        <v>2.1 Driver Education Curricula</v>
      </c>
      <c r="E2" s="270"/>
      <c r="F2" s="270"/>
      <c r="G2" s="270"/>
      <c r="H2" s="270"/>
      <c r="I2" s="270"/>
      <c r="J2" s="270"/>
      <c r="K2" s="270"/>
      <c r="L2" s="270"/>
      <c r="M2" s="270"/>
      <c r="N2" s="270"/>
      <c r="O2" s="270"/>
    </row>
    <row r="3" spans="2:15">
      <c r="B3" s="270"/>
      <c r="C3" s="270"/>
      <c r="D3" s="84"/>
      <c r="E3" s="270"/>
      <c r="F3" s="270"/>
      <c r="G3" s="270"/>
      <c r="H3" s="270"/>
      <c r="I3" s="270"/>
      <c r="J3" s="270"/>
      <c r="K3" s="270"/>
      <c r="L3" s="270"/>
      <c r="M3" s="270"/>
      <c r="N3" s="270"/>
      <c r="O3"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100.15" thickTop="1">
      <c r="B7" s="24" t="s">
        <v>559</v>
      </c>
      <c r="C7" s="28" t="s">
        <v>564</v>
      </c>
      <c r="D7" s="77" t="str">
        <f>Assessment_DataCollection!B131</f>
        <v>2.1.1 States shall have driver education that meets or exceeds current nationally recognized content standards such as ADTSEA and DSAA – Attachments A and B. States retains authority in determining what curricula meet its State standards.</v>
      </c>
      <c r="E7" s="12"/>
      <c r="F7" s="12"/>
      <c r="G7" s="12"/>
      <c r="H7" s="12"/>
      <c r="I7" s="12"/>
      <c r="J7" s="270"/>
      <c r="K7" s="270"/>
      <c r="L7" s="275" t="s">
        <v>578</v>
      </c>
      <c r="M7" s="275" t="s">
        <v>579</v>
      </c>
      <c r="N7" s="275" t="s">
        <v>15</v>
      </c>
      <c r="O7" s="275" t="s">
        <v>580</v>
      </c>
    </row>
    <row r="8" spans="2:15" hidden="1">
      <c r="B8" s="23"/>
      <c r="C8" s="22" t="s">
        <v>15</v>
      </c>
      <c r="D8" s="32"/>
      <c r="E8" s="10">
        <f>IF($B7=E6,1,"")</f>
        <v>1</v>
      </c>
      <c r="F8" s="10" t="str">
        <f>IF($B7=F6,1,"")</f>
        <v/>
      </c>
      <c r="G8" s="10" t="str">
        <f>IF($B7=G6,1,"")</f>
        <v/>
      </c>
      <c r="H8" s="10" t="str">
        <f>IF($B7=H6,1,"")</f>
        <v/>
      </c>
      <c r="I8" s="10" t="str">
        <f>IF($B7=I6,1,"")</f>
        <v/>
      </c>
      <c r="J8" s="270"/>
      <c r="K8" s="270"/>
      <c r="L8" s="275" t="s">
        <v>565</v>
      </c>
      <c r="M8" s="275" t="s">
        <v>566</v>
      </c>
      <c r="N8" s="275" t="s">
        <v>15</v>
      </c>
      <c r="O8" s="275"/>
    </row>
    <row r="9" spans="2:15" ht="42.75">
      <c r="B9" s="23" t="s">
        <v>559</v>
      </c>
      <c r="C9" s="28" t="s">
        <v>564</v>
      </c>
      <c r="D9" s="78" t="str">
        <f>Assessment_DataCollection!B138</f>
        <v>2.1.2 States shall require driver education providers to use formalized written curricula</v>
      </c>
      <c r="E9" s="10"/>
      <c r="F9" s="10"/>
      <c r="G9" s="10"/>
      <c r="H9" s="10"/>
      <c r="I9" s="10"/>
      <c r="J9" s="270"/>
      <c r="K9" s="270"/>
      <c r="L9" s="275"/>
      <c r="M9" s="275"/>
      <c r="N9" s="275" t="s">
        <v>15</v>
      </c>
      <c r="O9" s="275"/>
    </row>
    <row r="10" spans="2:15" hidden="1">
      <c r="B10" s="23"/>
      <c r="C10" s="22" t="s">
        <v>15</v>
      </c>
      <c r="D10" s="32"/>
      <c r="E10" s="10">
        <f>IF($B9=E6,1,"")</f>
        <v>1</v>
      </c>
      <c r="F10" s="10" t="str">
        <f>IF($B9=F6,1,"")</f>
        <v/>
      </c>
      <c r="G10" s="10" t="str">
        <f>IF($B9=G6,1,"")</f>
        <v/>
      </c>
      <c r="H10" s="10" t="str">
        <f>IF($B9=H6,1,"")</f>
        <v/>
      </c>
      <c r="I10" s="10" t="str">
        <f>IF($B9=I6,1,"")</f>
        <v/>
      </c>
      <c r="J10" s="270"/>
      <c r="K10" s="270"/>
      <c r="L10" s="275"/>
      <c r="M10" s="275"/>
      <c r="N10" s="275"/>
      <c r="O10" s="275"/>
    </row>
    <row r="11" spans="2:15" ht="85.5">
      <c r="B11" s="23" t="s">
        <v>559</v>
      </c>
      <c r="C11" s="28" t="s">
        <v>564</v>
      </c>
      <c r="D11" s="78" t="str">
        <f>Assessment_DataCollection!B153</f>
        <v>2.1.3 States shall require core driver instructional hours that focus on the driving task and safe driving practices sufficient to meet the criteria established by the end-of-course examination</v>
      </c>
      <c r="E11" s="10"/>
      <c r="F11" s="10"/>
      <c r="G11" s="10"/>
      <c r="H11" s="10"/>
      <c r="I11" s="10"/>
      <c r="J11" s="270"/>
      <c r="K11" s="270"/>
      <c r="L11" s="275"/>
      <c r="M11" s="275" t="s">
        <v>581</v>
      </c>
      <c r="N11" s="275"/>
      <c r="O11" s="275"/>
    </row>
    <row r="12" spans="2:15" hidden="1">
      <c r="B12" s="23"/>
      <c r="C12" s="22" t="s">
        <v>15</v>
      </c>
      <c r="D12" s="32"/>
      <c r="E12" s="10">
        <f>IF($B11=E6,1,"")</f>
        <v>1</v>
      </c>
      <c r="F12" s="10" t="str">
        <f>IF($B11=F6,1,"")</f>
        <v/>
      </c>
      <c r="G12" s="10" t="str">
        <f>IF($B11=G6,1,"")</f>
        <v/>
      </c>
      <c r="H12" s="10" t="str">
        <f>IF($B11=H6,1,"")</f>
        <v/>
      </c>
      <c r="I12" s="10" t="str">
        <f>IF($B11=I6,1,"")</f>
        <v/>
      </c>
      <c r="J12" s="270"/>
      <c r="K12" s="270"/>
      <c r="L12" s="275"/>
      <c r="M12" s="275"/>
      <c r="N12" s="275"/>
      <c r="O12" s="275"/>
    </row>
    <row r="13" spans="2:15" ht="114">
      <c r="B13" s="23" t="s">
        <v>559</v>
      </c>
      <c r="C13" s="28" t="s">
        <v>564</v>
      </c>
      <c r="D13" s="78"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E13" s="10"/>
      <c r="F13" s="10"/>
      <c r="G13" s="10"/>
      <c r="H13" s="10"/>
      <c r="I13" s="10"/>
      <c r="J13" s="270"/>
      <c r="K13" s="270"/>
      <c r="L13" s="275"/>
      <c r="M13" s="275"/>
      <c r="N13" s="275"/>
      <c r="O13" s="275"/>
    </row>
    <row r="14" spans="2:15" hidden="1">
      <c r="B14" s="23"/>
      <c r="C14" s="22" t="s">
        <v>15</v>
      </c>
      <c r="D14" s="32"/>
      <c r="E14" s="10">
        <f>IF($B13=E6,1,"")</f>
        <v>1</v>
      </c>
      <c r="F14" s="10" t="str">
        <f>IF($B13=F6,1,"")</f>
        <v/>
      </c>
      <c r="G14" s="10" t="str">
        <f>IF($B13=G6,1,"")</f>
        <v/>
      </c>
      <c r="H14" s="10" t="str">
        <f>IF($B13=H6,1,"")</f>
        <v/>
      </c>
      <c r="I14" s="10" t="str">
        <f>IF($B13=I6,1,"")</f>
        <v/>
      </c>
      <c r="J14" s="270"/>
      <c r="K14" s="270"/>
      <c r="L14" s="275"/>
      <c r="M14" s="275"/>
      <c r="N14" s="275"/>
      <c r="O14" s="275"/>
    </row>
    <row r="15" spans="2:15" ht="71.25">
      <c r="B15" s="23" t="s">
        <v>559</v>
      </c>
      <c r="C15" s="28" t="s">
        <v>564</v>
      </c>
      <c r="D15" s="78" t="str">
        <f>Assessment_DataCollection!B176</f>
        <v>2.1.5 States shall require each student to receive or obtain an approved driver education textbook or educational materials of equal scope (hardcopy or electronic)</v>
      </c>
      <c r="E15" s="10"/>
      <c r="F15" s="10"/>
      <c r="G15" s="10"/>
      <c r="H15" s="10"/>
      <c r="I15" s="10"/>
      <c r="J15" s="270"/>
      <c r="K15" s="270"/>
      <c r="L15" s="275"/>
      <c r="M15" s="275"/>
      <c r="N15" s="275"/>
      <c r="O15" s="275"/>
    </row>
    <row r="16" spans="2:15" hidden="1">
      <c r="B16" s="23"/>
      <c r="C16" s="22" t="s">
        <v>15</v>
      </c>
      <c r="D16" s="32"/>
      <c r="E16" s="10">
        <f>IF($B15=E6,1,"")</f>
        <v>1</v>
      </c>
      <c r="F16" s="10" t="str">
        <f>IF($B15=F6,1,"")</f>
        <v/>
      </c>
      <c r="G16" s="10" t="str">
        <f>IF($B15=G6,1,"")</f>
        <v/>
      </c>
      <c r="H16" s="10" t="str">
        <f>IF($B15=H6,1,"")</f>
        <v/>
      </c>
      <c r="I16" s="10" t="str">
        <f>IF($B15=I6,1,"")</f>
        <v/>
      </c>
      <c r="J16" s="270"/>
      <c r="K16" s="270"/>
      <c r="L16" s="275"/>
      <c r="M16" s="275"/>
      <c r="N16" s="275"/>
      <c r="O16" s="275"/>
    </row>
    <row r="17" spans="1:15" ht="85.5">
      <c r="A17" s="270"/>
      <c r="B17" s="23" t="s">
        <v>559</v>
      </c>
      <c r="C17" s="28" t="s">
        <v>564</v>
      </c>
      <c r="D17" s="78" t="str">
        <f>Assessment_DataCollection!B179</f>
        <v>2.1.6 States shall require successful completion of an approved end-of-course knowledge and skill assessment examination based on the stated goals and objectives to graduate from the driver education program</v>
      </c>
      <c r="E17" s="10"/>
      <c r="F17" s="10"/>
      <c r="G17" s="10"/>
      <c r="H17" s="10"/>
      <c r="I17" s="10"/>
      <c r="J17" s="270"/>
      <c r="K17" s="270"/>
      <c r="L17" s="275"/>
      <c r="M17" s="275"/>
      <c r="N17" s="275"/>
      <c r="O17" s="275"/>
    </row>
    <row r="18" spans="1:15" hidden="1">
      <c r="A18" s="270"/>
      <c r="B18" s="23"/>
      <c r="C18" s="22" t="s">
        <v>15</v>
      </c>
      <c r="D18" s="32"/>
      <c r="E18" s="10">
        <f>IF($B17=E6,1,"")</f>
        <v>1</v>
      </c>
      <c r="F18" s="10" t="str">
        <f>IF($B17=F6,1,"")</f>
        <v/>
      </c>
      <c r="G18" s="10" t="str">
        <f>IF($B17=G6,1,"")</f>
        <v/>
      </c>
      <c r="H18" s="10" t="str">
        <f>IF($B17=H6,1,"")</f>
        <v/>
      </c>
      <c r="I18" s="10" t="str">
        <f>IF($B17=I6,1,"")</f>
        <v/>
      </c>
      <c r="J18" s="270"/>
      <c r="K18" s="270"/>
      <c r="L18" s="275"/>
      <c r="M18" s="275"/>
      <c r="N18" s="275"/>
      <c r="O18" s="275"/>
    </row>
    <row r="19" spans="1:15" ht="100.15" thickBot="1">
      <c r="A19" s="270"/>
      <c r="B19" s="36" t="s">
        <v>559</v>
      </c>
      <c r="C19" s="29" t="s">
        <v>564</v>
      </c>
      <c r="D19" s="76" t="str">
        <f>Assessment_DataCollection!B189</f>
        <v>2.1.7 States shall require a course provider to conduct valid post-course evaluations of driver education programs to be completed by the students and/or parent for the purpose of improving the effectiveness of the program</v>
      </c>
      <c r="E19" s="11"/>
      <c r="F19" s="11"/>
      <c r="G19" s="11"/>
      <c r="H19" s="11"/>
      <c r="I19" s="11"/>
      <c r="J19" s="270"/>
      <c r="K19" s="270"/>
      <c r="L19" s="275"/>
      <c r="M19" s="275"/>
      <c r="N19" s="275"/>
      <c r="O19" s="275"/>
    </row>
    <row r="20" spans="1:15" ht="14.65" hidden="1" thickTop="1">
      <c r="A20" s="270"/>
      <c r="B20" s="9"/>
      <c r="C20" s="270"/>
      <c r="E20" s="270">
        <f>IF($B19=E6,1,"")</f>
        <v>1</v>
      </c>
      <c r="F20" s="270" t="str">
        <f>IF($B19=F6,1,"")</f>
        <v/>
      </c>
      <c r="G20" s="270" t="str">
        <f>IF($B19=G6,1,"")</f>
        <v/>
      </c>
      <c r="H20" s="270" t="str">
        <f>IF($B19=H6,1,"")</f>
        <v/>
      </c>
      <c r="I20" s="270" t="str">
        <f>IF($B19=I6,1,"")</f>
        <v/>
      </c>
      <c r="J20" s="270"/>
      <c r="K20" s="270"/>
      <c r="L20" s="270"/>
      <c r="M20" s="270"/>
      <c r="N20" s="270"/>
      <c r="O20" s="270"/>
    </row>
    <row r="21" spans="1:15" ht="14.65" thickTop="1">
      <c r="A21" s="270"/>
      <c r="B21" s="270" t="s">
        <v>15</v>
      </c>
      <c r="C21" s="270"/>
      <c r="D21" s="34" t="s">
        <v>567</v>
      </c>
      <c r="E21" s="25">
        <f>SUM(E7:E20)</f>
        <v>7</v>
      </c>
      <c r="F21" s="25">
        <f>SUM(F7:F20)</f>
        <v>0</v>
      </c>
      <c r="G21" s="25">
        <f>SUM(G7:G20)</f>
        <v>0</v>
      </c>
      <c r="H21" s="25">
        <f>SUM(H7:H20)</f>
        <v>0</v>
      </c>
      <c r="I21" s="25">
        <f>SUM(I7:I20)</f>
        <v>0</v>
      </c>
      <c r="J21" s="270"/>
      <c r="K21" s="270"/>
      <c r="L21" s="270"/>
      <c r="M21" s="270"/>
      <c r="N21" s="270"/>
      <c r="O21" s="270"/>
    </row>
    <row r="23" spans="1:15" ht="14.65" thickBot="1">
      <c r="A23" s="270"/>
      <c r="B23" s="270"/>
      <c r="C23" s="270"/>
      <c r="E23" s="270"/>
      <c r="F23" s="270"/>
      <c r="G23" s="270"/>
      <c r="H23" s="270"/>
      <c r="I23" s="270"/>
      <c r="J23" s="270"/>
      <c r="K23" s="270"/>
      <c r="L23" s="270"/>
      <c r="M23" s="270"/>
      <c r="N23" s="270"/>
      <c r="O23" s="270"/>
    </row>
    <row r="24" spans="1:15" ht="43.15" thickBot="1">
      <c r="A24" s="270"/>
      <c r="B24" s="271" t="s">
        <v>568</v>
      </c>
      <c r="C24" s="272"/>
      <c r="D24" s="272"/>
      <c r="E24" s="272"/>
      <c r="F24" s="272"/>
      <c r="G24" s="272"/>
      <c r="H24" s="272"/>
      <c r="I24" s="272"/>
      <c r="J24" s="176" t="s">
        <v>569</v>
      </c>
      <c r="K24" s="177" t="s">
        <v>570</v>
      </c>
      <c r="L24" s="270"/>
      <c r="M24" s="270"/>
      <c r="N24" s="270"/>
      <c r="O24" s="270"/>
    </row>
    <row r="25" spans="1:15" ht="14.45" customHeight="1">
      <c r="A25" s="270">
        <f>J25</f>
        <v>0</v>
      </c>
      <c r="B25" s="377"/>
      <c r="C25" s="378"/>
      <c r="D25" s="378"/>
      <c r="E25" s="378"/>
      <c r="F25" s="378"/>
      <c r="G25" s="378"/>
      <c r="H25" s="378"/>
      <c r="I25" s="379"/>
      <c r="J25" s="10"/>
      <c r="K25" s="10"/>
      <c r="L25" s="270"/>
      <c r="M25" s="270"/>
      <c r="N25" s="270"/>
      <c r="O25" s="270"/>
    </row>
    <row r="26" spans="1:15">
      <c r="A26" s="270">
        <f t="shared" ref="A26:A34" si="0">J26</f>
        <v>0</v>
      </c>
      <c r="B26" s="380"/>
      <c r="C26" s="381"/>
      <c r="D26" s="381"/>
      <c r="E26" s="381"/>
      <c r="F26" s="381"/>
      <c r="G26" s="381"/>
      <c r="H26" s="381"/>
      <c r="I26" s="381"/>
      <c r="J26" s="10"/>
      <c r="K26" s="10"/>
      <c r="L26" s="270"/>
      <c r="M26" s="270"/>
      <c r="N26" s="270"/>
      <c r="O26" s="270"/>
    </row>
    <row r="27" spans="1:15">
      <c r="A27" s="270">
        <f t="shared" si="0"/>
        <v>0</v>
      </c>
      <c r="B27" s="380"/>
      <c r="C27" s="381"/>
      <c r="D27" s="381"/>
      <c r="E27" s="381"/>
      <c r="F27" s="381"/>
      <c r="G27" s="381"/>
      <c r="H27" s="381"/>
      <c r="I27" s="381"/>
      <c r="J27" s="10"/>
      <c r="K27" s="10"/>
      <c r="L27" s="270"/>
      <c r="M27" s="270"/>
      <c r="N27" s="270"/>
      <c r="O27" s="270"/>
    </row>
    <row r="28" spans="1:15">
      <c r="A28" s="270">
        <f t="shared" si="0"/>
        <v>0</v>
      </c>
      <c r="B28" s="380"/>
      <c r="C28" s="381"/>
      <c r="D28" s="381"/>
      <c r="E28" s="381"/>
      <c r="F28" s="381"/>
      <c r="G28" s="381"/>
      <c r="H28" s="381"/>
      <c r="I28" s="381"/>
      <c r="J28" s="10"/>
      <c r="K28" s="10"/>
      <c r="L28" s="270"/>
      <c r="M28" s="270"/>
      <c r="N28" s="270"/>
      <c r="O28" s="270"/>
    </row>
    <row r="29" spans="1:15">
      <c r="A29" s="270">
        <f t="shared" si="0"/>
        <v>0</v>
      </c>
      <c r="B29" s="380"/>
      <c r="C29" s="381"/>
      <c r="D29" s="381"/>
      <c r="E29" s="381"/>
      <c r="F29" s="381"/>
      <c r="G29" s="381"/>
      <c r="H29" s="381"/>
      <c r="I29" s="381"/>
      <c r="J29" s="10"/>
      <c r="K29" s="10"/>
      <c r="L29" s="270"/>
      <c r="M29" s="270"/>
      <c r="N29" s="270"/>
      <c r="O29" s="270"/>
    </row>
    <row r="30" spans="1:15">
      <c r="A30" s="270">
        <f t="shared" si="0"/>
        <v>0</v>
      </c>
      <c r="B30" s="380"/>
      <c r="C30" s="381"/>
      <c r="D30" s="381"/>
      <c r="E30" s="381"/>
      <c r="F30" s="381"/>
      <c r="G30" s="381"/>
      <c r="H30" s="381"/>
      <c r="I30" s="381"/>
      <c r="J30" s="10"/>
      <c r="K30" s="10"/>
      <c r="L30" s="270"/>
      <c r="M30" s="270"/>
      <c r="N30" s="270"/>
      <c r="O30" s="270"/>
    </row>
    <row r="31" spans="1:15">
      <c r="A31" s="270">
        <f t="shared" si="0"/>
        <v>0</v>
      </c>
      <c r="B31" s="380"/>
      <c r="C31" s="381"/>
      <c r="D31" s="381"/>
      <c r="E31" s="381"/>
      <c r="F31" s="381"/>
      <c r="G31" s="381"/>
      <c r="H31" s="381"/>
      <c r="I31" s="381"/>
      <c r="J31" s="10"/>
      <c r="K31" s="10"/>
      <c r="L31" s="270"/>
      <c r="M31" s="270"/>
      <c r="N31" s="270"/>
      <c r="O31" s="270"/>
    </row>
    <row r="32" spans="1:15">
      <c r="A32" s="270">
        <f t="shared" si="0"/>
        <v>0</v>
      </c>
      <c r="B32" s="380"/>
      <c r="C32" s="381"/>
      <c r="D32" s="381"/>
      <c r="E32" s="381"/>
      <c r="F32" s="381"/>
      <c r="G32" s="381"/>
      <c r="H32" s="381"/>
      <c r="I32" s="381"/>
      <c r="J32" s="10"/>
      <c r="K32" s="10"/>
      <c r="L32" s="270"/>
      <c r="M32" s="270"/>
      <c r="N32" s="270"/>
      <c r="O32" s="270"/>
    </row>
    <row r="33" spans="1:11">
      <c r="A33" s="270">
        <f t="shared" si="0"/>
        <v>0</v>
      </c>
      <c r="B33" s="380"/>
      <c r="C33" s="381"/>
      <c r="D33" s="381"/>
      <c r="E33" s="381"/>
      <c r="F33" s="381"/>
      <c r="G33" s="381"/>
      <c r="H33" s="381"/>
      <c r="I33" s="381"/>
      <c r="J33" s="10"/>
      <c r="K33" s="10"/>
    </row>
    <row r="34" spans="1:11" ht="14.65" thickBot="1">
      <c r="A34" s="270">
        <f t="shared" si="0"/>
        <v>0</v>
      </c>
      <c r="B34" s="382"/>
      <c r="C34" s="383"/>
      <c r="D34" s="383"/>
      <c r="E34" s="383"/>
      <c r="F34" s="383"/>
      <c r="G34" s="383"/>
      <c r="H34" s="383"/>
      <c r="I34" s="383"/>
      <c r="J34" s="10"/>
      <c r="K34" s="10"/>
    </row>
    <row r="35" spans="1:11">
      <c r="A35" s="270"/>
      <c r="B35" s="270"/>
      <c r="C35" s="270"/>
      <c r="D35" s="270"/>
      <c r="E35" s="270"/>
      <c r="F35" s="270"/>
      <c r="G35" s="270"/>
      <c r="H35" s="270"/>
      <c r="I35" s="270"/>
      <c r="J35" s="270"/>
      <c r="K35" s="270"/>
    </row>
    <row r="36" spans="1:11" ht="14.65" thickBot="1">
      <c r="A36" s="270"/>
      <c r="B36" s="270"/>
      <c r="C36" s="270"/>
      <c r="D36" s="270"/>
      <c r="E36" s="270"/>
      <c r="F36" s="270"/>
      <c r="G36" s="270"/>
      <c r="H36" s="270"/>
      <c r="I36" s="270"/>
      <c r="J36" s="270"/>
      <c r="K36" s="270"/>
    </row>
    <row r="37" spans="1:11" ht="43.15" thickBot="1">
      <c r="A37" s="270"/>
      <c r="B37" s="178" t="s">
        <v>571</v>
      </c>
      <c r="C37" s="272"/>
      <c r="D37" s="272"/>
      <c r="E37" s="272"/>
      <c r="F37" s="272"/>
      <c r="G37" s="272"/>
      <c r="H37" s="272"/>
      <c r="I37" s="272"/>
      <c r="J37" s="176" t="s">
        <v>569</v>
      </c>
      <c r="K37" s="177" t="s">
        <v>570</v>
      </c>
    </row>
    <row r="38" spans="1:11" ht="14.45" customHeight="1">
      <c r="A38" s="270">
        <f>J38</f>
        <v>0</v>
      </c>
      <c r="B38" s="377"/>
      <c r="C38" s="378"/>
      <c r="D38" s="378"/>
      <c r="E38" s="378"/>
      <c r="F38" s="378"/>
      <c r="G38" s="378"/>
      <c r="H38" s="378"/>
      <c r="I38" s="379"/>
      <c r="J38" s="10"/>
      <c r="K38" s="10"/>
    </row>
    <row r="39" spans="1:11">
      <c r="A39" s="270">
        <f t="shared" ref="A39:A47" si="1">J39</f>
        <v>0</v>
      </c>
      <c r="B39" s="380"/>
      <c r="C39" s="381"/>
      <c r="D39" s="381"/>
      <c r="E39" s="381"/>
      <c r="F39" s="381"/>
      <c r="G39" s="381"/>
      <c r="H39" s="381"/>
      <c r="I39" s="381"/>
      <c r="J39" s="10"/>
      <c r="K39" s="10"/>
    </row>
    <row r="40" spans="1:11">
      <c r="A40" s="270">
        <f t="shared" si="1"/>
        <v>0</v>
      </c>
      <c r="B40" s="380"/>
      <c r="C40" s="381"/>
      <c r="D40" s="381"/>
      <c r="E40" s="381"/>
      <c r="F40" s="381"/>
      <c r="G40" s="381"/>
      <c r="H40" s="381"/>
      <c r="I40" s="381"/>
      <c r="J40" s="10"/>
      <c r="K40" s="10"/>
    </row>
    <row r="41" spans="1:11">
      <c r="A41" s="270">
        <f t="shared" si="1"/>
        <v>0</v>
      </c>
      <c r="B41" s="380"/>
      <c r="C41" s="381"/>
      <c r="D41" s="381"/>
      <c r="E41" s="381"/>
      <c r="F41" s="381"/>
      <c r="G41" s="381"/>
      <c r="H41" s="381"/>
      <c r="I41" s="381"/>
      <c r="J41" s="10"/>
      <c r="K41" s="10"/>
    </row>
    <row r="42" spans="1:11">
      <c r="A42" s="270">
        <f t="shared" si="1"/>
        <v>0</v>
      </c>
      <c r="B42" s="380"/>
      <c r="C42" s="381"/>
      <c r="D42" s="381"/>
      <c r="E42" s="381"/>
      <c r="F42" s="381"/>
      <c r="G42" s="381"/>
      <c r="H42" s="381"/>
      <c r="I42" s="381"/>
      <c r="J42" s="10"/>
      <c r="K42" s="10"/>
    </row>
    <row r="43" spans="1:11">
      <c r="A43" s="270">
        <f t="shared" si="1"/>
        <v>0</v>
      </c>
      <c r="B43" s="380"/>
      <c r="C43" s="381"/>
      <c r="D43" s="381"/>
      <c r="E43" s="381"/>
      <c r="F43" s="381"/>
      <c r="G43" s="381"/>
      <c r="H43" s="381"/>
      <c r="I43" s="381"/>
      <c r="J43" s="10"/>
      <c r="K43" s="10"/>
    </row>
    <row r="44" spans="1:11">
      <c r="A44" s="270">
        <f t="shared" si="1"/>
        <v>0</v>
      </c>
      <c r="B44" s="380"/>
      <c r="C44" s="381"/>
      <c r="D44" s="381"/>
      <c r="E44" s="381"/>
      <c r="F44" s="381"/>
      <c r="G44" s="381"/>
      <c r="H44" s="381"/>
      <c r="I44" s="381"/>
      <c r="J44" s="10"/>
      <c r="K44" s="10"/>
    </row>
    <row r="45" spans="1:11">
      <c r="A45" s="270">
        <f t="shared" si="1"/>
        <v>0</v>
      </c>
      <c r="B45" s="380"/>
      <c r="C45" s="381"/>
      <c r="D45" s="381"/>
      <c r="E45" s="381"/>
      <c r="F45" s="381"/>
      <c r="G45" s="381"/>
      <c r="H45" s="381"/>
      <c r="I45" s="381"/>
      <c r="J45" s="10"/>
      <c r="K45" s="10"/>
    </row>
    <row r="46" spans="1:11">
      <c r="A46" s="270">
        <f t="shared" si="1"/>
        <v>0</v>
      </c>
      <c r="B46" s="380"/>
      <c r="C46" s="381"/>
      <c r="D46" s="381"/>
      <c r="E46" s="381"/>
      <c r="F46" s="381"/>
      <c r="G46" s="381"/>
      <c r="H46" s="381"/>
      <c r="I46" s="381"/>
      <c r="J46" s="10"/>
      <c r="K46" s="10"/>
    </row>
    <row r="47" spans="1:11" ht="14.65" thickBot="1">
      <c r="A47" s="270">
        <f t="shared" si="1"/>
        <v>0</v>
      </c>
      <c r="B47" s="382"/>
      <c r="C47" s="383"/>
      <c r="D47" s="383"/>
      <c r="E47" s="383"/>
      <c r="F47" s="383"/>
      <c r="G47" s="383"/>
      <c r="H47" s="383"/>
      <c r="I47" s="383"/>
      <c r="J47" s="10"/>
      <c r="K47" s="10"/>
    </row>
    <row r="48" spans="1:11">
      <c r="A48" s="270"/>
      <c r="B48" s="270"/>
      <c r="C48" s="270"/>
      <c r="D48" s="270"/>
      <c r="E48" s="270"/>
      <c r="F48" s="270"/>
      <c r="G48" s="270"/>
      <c r="H48" s="270"/>
      <c r="I48" s="270"/>
      <c r="J48" s="270"/>
      <c r="K48" s="270"/>
    </row>
    <row r="49" spans="1:11" ht="14.65" thickBot="1">
      <c r="A49" s="270"/>
      <c r="B49" s="270"/>
      <c r="C49" s="270"/>
      <c r="D49" s="270"/>
      <c r="E49" s="270"/>
      <c r="F49" s="270"/>
      <c r="G49" s="270"/>
      <c r="H49" s="270"/>
      <c r="I49" s="270"/>
      <c r="J49" s="270"/>
      <c r="K49" s="270"/>
    </row>
    <row r="50" spans="1:11" ht="43.15" thickBot="1">
      <c r="A50" s="270"/>
      <c r="B50" s="178" t="s">
        <v>575</v>
      </c>
      <c r="C50" s="83"/>
      <c r="D50" s="83"/>
      <c r="E50" s="83"/>
      <c r="F50" s="83"/>
      <c r="G50" s="83"/>
      <c r="H50" s="83"/>
      <c r="I50" s="83"/>
      <c r="J50" s="81" t="s">
        <v>569</v>
      </c>
      <c r="K50" s="82" t="s">
        <v>570</v>
      </c>
    </row>
    <row r="51" spans="1:11" ht="14.45" customHeight="1">
      <c r="A51" s="270">
        <f>J51</f>
        <v>0</v>
      </c>
      <c r="B51" s="377"/>
      <c r="C51" s="378"/>
      <c r="D51" s="378"/>
      <c r="E51" s="378"/>
      <c r="F51" s="378"/>
      <c r="G51" s="378"/>
      <c r="H51" s="378"/>
      <c r="I51" s="379"/>
      <c r="J51" s="10"/>
      <c r="K51" s="10"/>
    </row>
    <row r="52" spans="1:11">
      <c r="A52" s="270">
        <f t="shared" ref="A52:A60" si="2">J52</f>
        <v>0</v>
      </c>
      <c r="B52" s="380"/>
      <c r="C52" s="381"/>
      <c r="D52" s="381"/>
      <c r="E52" s="381"/>
      <c r="F52" s="381"/>
      <c r="G52" s="381"/>
      <c r="H52" s="381"/>
      <c r="I52" s="381"/>
      <c r="J52" s="10"/>
      <c r="K52" s="10"/>
    </row>
    <row r="53" spans="1:11">
      <c r="A53" s="270">
        <f t="shared" si="2"/>
        <v>0</v>
      </c>
      <c r="B53" s="380"/>
      <c r="C53" s="381"/>
      <c r="D53" s="381"/>
      <c r="E53" s="381"/>
      <c r="F53" s="381"/>
      <c r="G53" s="381"/>
      <c r="H53" s="381"/>
      <c r="I53" s="381"/>
      <c r="J53" s="10"/>
      <c r="K53" s="10"/>
    </row>
    <row r="54" spans="1:11">
      <c r="A54" s="270">
        <f t="shared" si="2"/>
        <v>0</v>
      </c>
      <c r="B54" s="380"/>
      <c r="C54" s="381"/>
      <c r="D54" s="381"/>
      <c r="E54" s="381"/>
      <c r="F54" s="381"/>
      <c r="G54" s="381"/>
      <c r="H54" s="381"/>
      <c r="I54" s="381"/>
      <c r="J54" s="10"/>
      <c r="K54" s="10"/>
    </row>
    <row r="55" spans="1:11">
      <c r="A55" s="270">
        <f t="shared" si="2"/>
        <v>0</v>
      </c>
      <c r="B55" s="380"/>
      <c r="C55" s="381"/>
      <c r="D55" s="381"/>
      <c r="E55" s="381"/>
      <c r="F55" s="381"/>
      <c r="G55" s="381"/>
      <c r="H55" s="381"/>
      <c r="I55" s="381"/>
      <c r="J55" s="10"/>
      <c r="K55" s="10"/>
    </row>
    <row r="56" spans="1:11">
      <c r="A56" s="270">
        <f t="shared" si="2"/>
        <v>0</v>
      </c>
      <c r="B56" s="380"/>
      <c r="C56" s="381"/>
      <c r="D56" s="381"/>
      <c r="E56" s="381"/>
      <c r="F56" s="381"/>
      <c r="G56" s="381"/>
      <c r="H56" s="381"/>
      <c r="I56" s="381"/>
      <c r="J56" s="10"/>
      <c r="K56" s="10"/>
    </row>
    <row r="57" spans="1:11">
      <c r="A57" s="270">
        <f t="shared" si="2"/>
        <v>0</v>
      </c>
      <c r="B57" s="380"/>
      <c r="C57" s="381"/>
      <c r="D57" s="381"/>
      <c r="E57" s="381"/>
      <c r="F57" s="381"/>
      <c r="G57" s="381"/>
      <c r="H57" s="381"/>
      <c r="I57" s="381"/>
      <c r="J57" s="10"/>
      <c r="K57" s="10"/>
    </row>
    <row r="58" spans="1:11">
      <c r="A58" s="270">
        <f t="shared" si="2"/>
        <v>0</v>
      </c>
      <c r="B58" s="380"/>
      <c r="C58" s="381"/>
      <c r="D58" s="381"/>
      <c r="E58" s="381"/>
      <c r="F58" s="381"/>
      <c r="G58" s="381"/>
      <c r="H58" s="381"/>
      <c r="I58" s="381"/>
      <c r="J58" s="10"/>
      <c r="K58" s="10"/>
    </row>
    <row r="59" spans="1:11">
      <c r="A59" s="270">
        <f t="shared" si="2"/>
        <v>0</v>
      </c>
      <c r="B59" s="380"/>
      <c r="C59" s="381"/>
      <c r="D59" s="381"/>
      <c r="E59" s="381"/>
      <c r="F59" s="381"/>
      <c r="G59" s="381"/>
      <c r="H59" s="381"/>
      <c r="I59" s="381"/>
      <c r="J59" s="10"/>
      <c r="K59" s="10"/>
    </row>
    <row r="60" spans="1:11" ht="14.65" thickBot="1">
      <c r="A60" s="270">
        <f t="shared" si="2"/>
        <v>0</v>
      </c>
      <c r="B60" s="382"/>
      <c r="C60" s="383"/>
      <c r="D60" s="383"/>
      <c r="E60" s="383"/>
      <c r="F60" s="383"/>
      <c r="G60" s="383"/>
      <c r="H60" s="383"/>
      <c r="I60" s="383"/>
      <c r="J60" s="10"/>
      <c r="K60" s="10"/>
    </row>
    <row r="61" spans="1:11">
      <c r="A61" s="270"/>
      <c r="B61" s="270"/>
      <c r="C61" s="270"/>
      <c r="D61" s="270"/>
      <c r="E61" s="270"/>
      <c r="F61" s="270"/>
      <c r="G61" s="270"/>
      <c r="H61" s="270"/>
      <c r="I61" s="270"/>
      <c r="J61" s="270"/>
      <c r="K61" s="270"/>
    </row>
  </sheetData>
  <mergeCells count="30">
    <mergeCell ref="B60:I60"/>
    <mergeCell ref="B55:I55"/>
    <mergeCell ref="B56:I56"/>
    <mergeCell ref="B57:I57"/>
    <mergeCell ref="B58:I58"/>
    <mergeCell ref="B59:I59"/>
    <mergeCell ref="B54:I54"/>
    <mergeCell ref="B40:I40"/>
    <mergeCell ref="B41:I41"/>
    <mergeCell ref="B42:I42"/>
    <mergeCell ref="B43:I43"/>
    <mergeCell ref="B44:I44"/>
    <mergeCell ref="B45:I45"/>
    <mergeCell ref="B51:I51"/>
    <mergeCell ref="B52:I52"/>
    <mergeCell ref="B46:I46"/>
    <mergeCell ref="B47:I47"/>
    <mergeCell ref="B53:I53"/>
    <mergeCell ref="B39:I39"/>
    <mergeCell ref="B25:I25"/>
    <mergeCell ref="B26:I26"/>
    <mergeCell ref="B27:I27"/>
    <mergeCell ref="B28:I28"/>
    <mergeCell ref="B29:I29"/>
    <mergeCell ref="B30:I30"/>
    <mergeCell ref="B38:I38"/>
    <mergeCell ref="B31:I31"/>
    <mergeCell ref="B32:I32"/>
    <mergeCell ref="B33:I33"/>
    <mergeCell ref="B34:I34"/>
  </mergeCells>
  <conditionalFormatting sqref="E13:E15 E7:I7 E9:I9 E11:I11 F13:I13 F15:I15 E17:I17 E19:I19 E21:I21">
    <cfRule type="expression" dxfId="631" priority="3" stopIfTrue="1">
      <formula>IF(SUM(E8:I8)=1,1,0)</formula>
    </cfRule>
  </conditionalFormatting>
  <conditionalFormatting sqref="M1">
    <cfRule type="containsText" dxfId="630" priority="1" operator="containsText" text="n/a">
      <formula>NOT(ISERROR(SEARCH("n/a",M1)))</formula>
    </cfRule>
    <cfRule type="containsText" dxfId="629" priority="2" operator="containsText" text="no">
      <formula>NOT(ISERROR(SEARCH("no",M1)))</formula>
    </cfRule>
  </conditionalFormatting>
  <dataValidations count="3">
    <dataValidation type="list" allowBlank="1" showInputMessage="1" showErrorMessage="1" sqref="B7 B19 B17 B15 B13 B11 B9" xr:uid="{00000000-0002-0000-0B00-000000000000}">
      <formula1>$E$6:$J$6</formula1>
    </dataValidation>
    <dataValidation allowBlank="1" showInputMessage="1" showErrorMessage="1" prompt="Select the cell to the left to access full dropdown list" sqref="C7 C19 C17 C15 C13 C11 C9" xr:uid="{00000000-0002-0000-0B00-000001000000}"/>
    <dataValidation type="list" allowBlank="1" showInputMessage="1" showErrorMessage="1" sqref="B10 B18 B16 B14 B12" xr:uid="{00000000-0002-0000-0B00-000002000000}">
      <formula1>$D$6:$J$6</formula1>
    </dataValidation>
  </dataValidations>
  <hyperlinks>
    <hyperlink ref="D7" location="'S2'!G3" display="'S2'!G3" xr:uid="{00000000-0004-0000-0B00-000000000000}"/>
    <hyperlink ref="D9" location="'S2'!G9" display="'S2'!G9" xr:uid="{00000000-0004-0000-0B00-000001000000}"/>
    <hyperlink ref="D13" location="'S2'!G35" display="'S2'!G35" xr:uid="{00000000-0004-0000-0B00-000002000000}"/>
    <hyperlink ref="D15" location="'S2'!G45" display="'S2'!G45" xr:uid="{00000000-0004-0000-0B00-000003000000}"/>
    <hyperlink ref="D17" location="'S2'!B47" display="'S2'!B47" xr:uid="{00000000-0004-0000-0B00-000004000000}"/>
    <hyperlink ref="D19" location="'S2'!G62" display="'S2'!G62" xr:uid="{00000000-0004-0000-0B00-000005000000}"/>
    <hyperlink ref="D2" location="'S2'!B2" display="'S2'!B2" xr:uid="{00000000-0004-0000-0B00-000006000000}"/>
    <hyperlink ref="M1" location="TOC!A1" display="Return to Table of Contents" xr:uid="{00000000-0004-0000-0B00-000007000000}"/>
    <hyperlink ref="D11" location="'S2'!G26" display="'S2'!G26" xr:uid="{00000000-0004-0000-0B00-00000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Assessment_DataCollection!$V$1:$V$13</xm:f>
          </x14:formula1>
          <xm:sqref>J38:K47 J51:K60 J25:K34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Q51"/>
  <sheetViews>
    <sheetView topLeftCell="B1" zoomScale="93" zoomScaleNormal="93" workbookViewId="0">
      <selection activeCell="B42" sqref="B42:I42"/>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1:17">
      <c r="A1" s="270"/>
      <c r="B1" s="25" t="str">
        <f>Assessment_DataCollection!A1</f>
        <v>SECTION</v>
      </c>
      <c r="C1" s="270"/>
      <c r="D1" s="31" t="str">
        <f>Assessment_DataCollection!B129</f>
        <v>Education / Training</v>
      </c>
      <c r="E1" s="270"/>
      <c r="F1" s="270"/>
      <c r="G1" s="270"/>
      <c r="H1" s="270"/>
      <c r="I1" s="270"/>
      <c r="J1" s="270"/>
      <c r="K1" s="270"/>
      <c r="L1" s="270"/>
      <c r="M1" s="100" t="s">
        <v>81</v>
      </c>
      <c r="N1" s="270"/>
      <c r="O1" s="270"/>
      <c r="P1" s="270"/>
      <c r="Q1" s="270"/>
    </row>
    <row r="2" spans="1:17">
      <c r="A2" s="270"/>
      <c r="B2" s="25" t="s">
        <v>555</v>
      </c>
      <c r="C2" s="37">
        <f>Assessment_DataCollection!A194</f>
        <v>2.2000000000000002</v>
      </c>
      <c r="D2" s="85" t="str">
        <f>Assessment_DataCollection!B194</f>
        <v>Student Evaluation</v>
      </c>
      <c r="E2" s="270"/>
      <c r="F2" s="270"/>
      <c r="G2" s="270"/>
      <c r="H2" s="270"/>
      <c r="I2" s="270"/>
      <c r="J2" s="270"/>
      <c r="K2" s="270"/>
      <c r="L2" s="270"/>
      <c r="M2" s="270"/>
      <c r="N2" s="270"/>
      <c r="O2" s="270"/>
      <c r="P2" s="270"/>
      <c r="Q2" s="270"/>
    </row>
    <row r="6" spans="1:17" ht="88.5" thickBot="1">
      <c r="A6" s="270"/>
      <c r="B6" s="27" t="s">
        <v>557</v>
      </c>
      <c r="C6" s="27"/>
      <c r="D6" s="51" t="s">
        <v>558</v>
      </c>
      <c r="E6" s="48" t="s">
        <v>559</v>
      </c>
      <c r="F6" s="48" t="s">
        <v>560</v>
      </c>
      <c r="G6" s="48" t="s">
        <v>561</v>
      </c>
      <c r="H6" s="48" t="s">
        <v>562</v>
      </c>
      <c r="I6" s="49" t="s">
        <v>563</v>
      </c>
      <c r="J6" s="270"/>
      <c r="K6" s="270"/>
      <c r="L6" s="270"/>
      <c r="M6" s="270"/>
      <c r="N6" s="270"/>
      <c r="O6" s="270"/>
      <c r="P6" s="270"/>
      <c r="Q6" s="270"/>
    </row>
    <row r="7" spans="1:17" ht="100.15" thickTop="1">
      <c r="A7" s="270"/>
      <c r="B7" s="24" t="s">
        <v>559</v>
      </c>
      <c r="C7" s="28" t="s">
        <v>564</v>
      </c>
      <c r="D7" s="77"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E7" s="12"/>
      <c r="F7" s="12"/>
      <c r="G7" s="12"/>
      <c r="H7" s="12"/>
      <c r="I7" s="12"/>
      <c r="J7" s="270"/>
      <c r="K7" s="270"/>
      <c r="L7" s="275" t="s">
        <v>578</v>
      </c>
      <c r="M7" s="275" t="s">
        <v>579</v>
      </c>
      <c r="N7" s="275" t="s">
        <v>15</v>
      </c>
      <c r="O7" s="275" t="s">
        <v>580</v>
      </c>
      <c r="P7" s="275"/>
      <c r="Q7" s="275"/>
    </row>
    <row r="8" spans="1:17" hidden="1">
      <c r="A8" s="270"/>
      <c r="B8" s="23"/>
      <c r="C8" s="22" t="s">
        <v>15</v>
      </c>
      <c r="D8" s="32"/>
      <c r="E8" s="10">
        <f>IF($B7=E6,1,"")</f>
        <v>1</v>
      </c>
      <c r="F8" s="10" t="str">
        <f>IF($B7=F6,1,"")</f>
        <v/>
      </c>
      <c r="G8" s="10" t="str">
        <f>IF($B7=G6,1,"")</f>
        <v/>
      </c>
      <c r="H8" s="10" t="str">
        <f>IF($B7=H6,1,"")</f>
        <v/>
      </c>
      <c r="I8" s="10" t="str">
        <f>IF($B7=I6,1,"")</f>
        <v/>
      </c>
      <c r="J8" s="270"/>
      <c r="K8" s="270"/>
      <c r="L8" s="275" t="s">
        <v>565</v>
      </c>
      <c r="M8" s="275" t="s">
        <v>566</v>
      </c>
      <c r="N8" s="275" t="s">
        <v>15</v>
      </c>
      <c r="O8" s="275"/>
      <c r="P8" s="275"/>
      <c r="Q8" s="275"/>
    </row>
    <row r="9" spans="1:17" ht="43.15" thickBot="1">
      <c r="A9" s="270"/>
      <c r="B9" s="36" t="s">
        <v>559</v>
      </c>
      <c r="C9" s="29" t="s">
        <v>564</v>
      </c>
      <c r="D9" s="76" t="str">
        <f>Assessment_DataCollection!B205</f>
        <v>2.2.2 States shall require on-going classroom, and behind-the-wheel evaluations, at a minimum,through</v>
      </c>
      <c r="E9" s="11"/>
      <c r="F9" s="11"/>
      <c r="G9" s="11"/>
      <c r="H9" s="11"/>
      <c r="I9" s="11"/>
      <c r="J9" s="270"/>
      <c r="K9" s="270"/>
      <c r="L9" s="275"/>
      <c r="M9" s="275"/>
      <c r="N9" s="275" t="s">
        <v>15</v>
      </c>
      <c r="O9" s="275"/>
      <c r="P9" s="275"/>
      <c r="Q9" s="275"/>
    </row>
    <row r="10" spans="1:17" hidden="1">
      <c r="A10" s="270"/>
      <c r="B10" s="24"/>
      <c r="C10" s="35" t="s">
        <v>15</v>
      </c>
      <c r="D10" s="33"/>
      <c r="E10" s="12">
        <f>IF($B9=E6,1,"")</f>
        <v>1</v>
      </c>
      <c r="F10" s="12" t="str">
        <f>IF($B9=F6,1,"")</f>
        <v/>
      </c>
      <c r="G10" s="12" t="str">
        <f>IF($B9=G6,1,"")</f>
        <v/>
      </c>
      <c r="H10" s="12" t="str">
        <f>IF($B9=H6,1,"")</f>
        <v/>
      </c>
      <c r="I10" s="12" t="str">
        <f>IF($B9=I6,1,"")</f>
        <v/>
      </c>
      <c r="J10" s="270"/>
      <c r="K10" s="270"/>
      <c r="L10" s="270"/>
      <c r="M10" s="270"/>
      <c r="N10" s="270"/>
      <c r="O10" s="270"/>
      <c r="P10" s="270"/>
      <c r="Q10" s="270"/>
    </row>
    <row r="11" spans="1:17" hidden="1">
      <c r="A11" s="270"/>
      <c r="B11" s="23"/>
      <c r="C11" s="22" t="s">
        <v>15</v>
      </c>
      <c r="D11" s="32"/>
      <c r="E11" s="10" t="e">
        <f>IF(#REF!=E6,1,"")</f>
        <v>#REF!</v>
      </c>
      <c r="F11" s="10" t="e">
        <f>IF(#REF!=F6,1,"")</f>
        <v>#REF!</v>
      </c>
      <c r="G11" s="10" t="e">
        <f>IF(#REF!=G6,1,"")</f>
        <v>#REF!</v>
      </c>
      <c r="H11" s="10" t="e">
        <f>IF(#REF!=H6,1,"")</f>
        <v>#REF!</v>
      </c>
      <c r="I11" s="10" t="e">
        <f>IF(#REF!=I6,1,"")</f>
        <v>#REF!</v>
      </c>
      <c r="J11" s="270"/>
      <c r="K11" s="270"/>
      <c r="L11" s="270"/>
      <c r="M11" s="270"/>
      <c r="N11" s="270"/>
      <c r="O11" s="270"/>
      <c r="P11" s="270"/>
      <c r="Q11" s="270"/>
    </row>
    <row r="12" spans="1:17" ht="14.65" thickTop="1">
      <c r="A12" s="270"/>
      <c r="B12" s="270" t="s">
        <v>15</v>
      </c>
      <c r="C12" s="270"/>
      <c r="D12" s="34" t="s">
        <v>567</v>
      </c>
      <c r="E12" s="25">
        <f>SUM(E7:E10)</f>
        <v>2</v>
      </c>
      <c r="F12" s="25">
        <f>SUM(F7:F10)</f>
        <v>0</v>
      </c>
      <c r="G12" s="25">
        <f>SUM(G7:G10)</f>
        <v>0</v>
      </c>
      <c r="H12" s="25">
        <f>SUM(H7:H10)</f>
        <v>0</v>
      </c>
      <c r="I12" s="25">
        <f>SUM(I7:I10)</f>
        <v>0</v>
      </c>
      <c r="J12" s="270"/>
      <c r="K12" s="270"/>
      <c r="L12" s="270"/>
      <c r="M12" s="270"/>
      <c r="N12" s="270"/>
      <c r="O12" s="270"/>
      <c r="P12" s="270"/>
      <c r="Q12" s="270"/>
    </row>
    <row r="14" spans="1:17" ht="14.65" thickBot="1">
      <c r="A14" s="270"/>
      <c r="B14" s="270"/>
      <c r="C14" s="270"/>
      <c r="E14" s="270"/>
      <c r="F14" s="270"/>
      <c r="G14" s="270"/>
      <c r="H14" s="270"/>
      <c r="I14" s="270"/>
      <c r="J14" s="270"/>
      <c r="K14" s="270"/>
      <c r="L14" s="270"/>
      <c r="M14" s="270"/>
      <c r="N14" s="270"/>
      <c r="O14" s="270"/>
      <c r="P14" s="270"/>
      <c r="Q14" s="270"/>
    </row>
    <row r="15" spans="1:17" ht="43.15" thickBot="1">
      <c r="A15" s="270"/>
      <c r="B15" s="271" t="s">
        <v>568</v>
      </c>
      <c r="C15" s="272"/>
      <c r="D15" s="272"/>
      <c r="E15" s="272"/>
      <c r="F15" s="272"/>
      <c r="G15" s="272"/>
      <c r="H15" s="272"/>
      <c r="I15" s="272"/>
      <c r="J15" s="176" t="s">
        <v>569</v>
      </c>
      <c r="K15" s="177" t="s">
        <v>570</v>
      </c>
      <c r="L15" s="270"/>
      <c r="M15" s="270"/>
      <c r="N15" s="270"/>
      <c r="O15" s="270"/>
      <c r="P15" s="270"/>
      <c r="Q15" s="270"/>
    </row>
    <row r="16" spans="1:17" ht="14.45" customHeight="1">
      <c r="A16" s="270">
        <f>J16</f>
        <v>0</v>
      </c>
      <c r="B16" s="377"/>
      <c r="C16" s="378"/>
      <c r="D16" s="378"/>
      <c r="E16" s="378"/>
      <c r="F16" s="378"/>
      <c r="G16" s="378"/>
      <c r="H16" s="378"/>
      <c r="I16" s="379"/>
      <c r="J16" s="10"/>
      <c r="K16" s="10"/>
      <c r="L16" s="270"/>
      <c r="M16" s="270"/>
      <c r="N16" s="270"/>
      <c r="O16" s="270"/>
      <c r="P16" s="270"/>
      <c r="Q16" s="270"/>
    </row>
    <row r="17" spans="1:11">
      <c r="A17" s="270">
        <f t="shared" ref="A17:A25" si="0">J17</f>
        <v>0</v>
      </c>
      <c r="B17" s="380"/>
      <c r="C17" s="381"/>
      <c r="D17" s="381"/>
      <c r="E17" s="381"/>
      <c r="F17" s="381"/>
      <c r="G17" s="381"/>
      <c r="H17" s="381"/>
      <c r="I17" s="381"/>
      <c r="J17" s="10"/>
      <c r="K17" s="10"/>
    </row>
    <row r="18" spans="1:11">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ht="14.65" thickBot="1">
      <c r="A25" s="270">
        <f t="shared" si="0"/>
        <v>0</v>
      </c>
      <c r="B25" s="382"/>
      <c r="C25" s="383"/>
      <c r="D25" s="383"/>
      <c r="E25" s="383"/>
      <c r="F25" s="383"/>
      <c r="G25" s="383"/>
      <c r="H25" s="383"/>
      <c r="I25" s="383"/>
      <c r="J25" s="10"/>
      <c r="K25" s="10"/>
    </row>
    <row r="26" spans="1:11">
      <c r="A26" s="270"/>
      <c r="B26" s="270"/>
      <c r="C26" s="270"/>
      <c r="D26" s="270"/>
      <c r="E26" s="270"/>
      <c r="F26" s="270"/>
      <c r="G26" s="270"/>
      <c r="H26" s="270"/>
      <c r="I26" s="270"/>
      <c r="J26" s="270"/>
      <c r="K26" s="270"/>
    </row>
    <row r="27" spans="1:11" ht="14.65" thickBot="1">
      <c r="A27" s="270"/>
      <c r="B27" s="270"/>
      <c r="C27" s="270"/>
      <c r="D27" s="270"/>
      <c r="E27" s="270"/>
      <c r="F27" s="270"/>
      <c r="G27" s="270"/>
      <c r="H27" s="270"/>
      <c r="I27" s="270"/>
      <c r="J27" s="270"/>
      <c r="K27" s="270"/>
    </row>
    <row r="28" spans="1:11" ht="43.15" thickBot="1">
      <c r="A28" s="270"/>
      <c r="B28" s="178" t="s">
        <v>571</v>
      </c>
      <c r="C28" s="272"/>
      <c r="D28" s="272"/>
      <c r="E28" s="272"/>
      <c r="F28" s="272"/>
      <c r="G28" s="272"/>
      <c r="H28" s="272"/>
      <c r="I28" s="272"/>
      <c r="J28" s="176" t="s">
        <v>569</v>
      </c>
      <c r="K28" s="177" t="s">
        <v>570</v>
      </c>
    </row>
    <row r="29" spans="1:11" ht="14.45" customHeight="1">
      <c r="A29" s="270">
        <f>J29</f>
        <v>0</v>
      </c>
      <c r="B29" s="377"/>
      <c r="C29" s="378"/>
      <c r="D29" s="378"/>
      <c r="E29" s="378"/>
      <c r="F29" s="378"/>
      <c r="G29" s="378"/>
      <c r="H29" s="378"/>
      <c r="I29" s="379"/>
      <c r="J29" s="10"/>
      <c r="K29" s="10"/>
    </row>
    <row r="30" spans="1:11">
      <c r="A30" s="270">
        <f t="shared" ref="A30:A38" si="1">J30</f>
        <v>0</v>
      </c>
      <c r="B30" s="380"/>
      <c r="C30" s="381"/>
      <c r="D30" s="381"/>
      <c r="E30" s="381"/>
      <c r="F30" s="381"/>
      <c r="G30" s="381"/>
      <c r="H30" s="381"/>
      <c r="I30" s="381"/>
      <c r="J30" s="10"/>
      <c r="K30" s="10"/>
    </row>
    <row r="31" spans="1:11">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ht="14.65" thickBot="1">
      <c r="A38" s="270">
        <f t="shared" si="1"/>
        <v>0</v>
      </c>
      <c r="B38" s="382"/>
      <c r="C38" s="383"/>
      <c r="D38" s="383"/>
      <c r="E38" s="383"/>
      <c r="F38" s="383"/>
      <c r="G38" s="383"/>
      <c r="H38" s="383"/>
      <c r="I38" s="383"/>
      <c r="J38" s="10"/>
      <c r="K38" s="10"/>
    </row>
    <row r="39" spans="1:11">
      <c r="A39" s="270"/>
      <c r="B39" s="270"/>
      <c r="C39" s="270"/>
      <c r="D39" s="270"/>
      <c r="E39" s="270"/>
      <c r="F39" s="270"/>
      <c r="G39" s="270"/>
      <c r="H39" s="270"/>
      <c r="I39" s="270"/>
      <c r="J39" s="270"/>
      <c r="K39" s="270"/>
    </row>
    <row r="40" spans="1:11" ht="14.65" thickBot="1">
      <c r="A40" s="270"/>
      <c r="B40" s="270"/>
      <c r="C40" s="270"/>
      <c r="D40" s="270"/>
      <c r="E40" s="270"/>
      <c r="F40" s="270"/>
      <c r="G40" s="270"/>
      <c r="H40" s="270"/>
      <c r="I40" s="270"/>
      <c r="J40" s="270"/>
      <c r="K40" s="270"/>
    </row>
    <row r="41" spans="1:11" ht="43.15" thickBot="1">
      <c r="A41" s="270"/>
      <c r="B41" s="178" t="s">
        <v>575</v>
      </c>
      <c r="C41" s="83"/>
      <c r="D41" s="83"/>
      <c r="E41" s="83"/>
      <c r="F41" s="83"/>
      <c r="G41" s="83"/>
      <c r="H41" s="83"/>
      <c r="I41" s="83"/>
      <c r="J41" s="81" t="s">
        <v>569</v>
      </c>
      <c r="K41" s="82" t="s">
        <v>570</v>
      </c>
    </row>
    <row r="42" spans="1:11" ht="14.45" customHeight="1">
      <c r="A42" s="270">
        <f>J42</f>
        <v>0</v>
      </c>
      <c r="B42" s="377"/>
      <c r="C42" s="378"/>
      <c r="D42" s="378"/>
      <c r="E42" s="378"/>
      <c r="F42" s="378"/>
      <c r="G42" s="378"/>
      <c r="H42" s="378"/>
      <c r="I42" s="379"/>
      <c r="J42" s="10"/>
      <c r="K42" s="10"/>
    </row>
    <row r="43" spans="1:11">
      <c r="A43" s="270">
        <f t="shared" ref="A43:A51" si="2">J43</f>
        <v>0</v>
      </c>
      <c r="B43" s="380"/>
      <c r="C43" s="381"/>
      <c r="D43" s="381"/>
      <c r="E43" s="381"/>
      <c r="F43" s="381"/>
      <c r="G43" s="381"/>
      <c r="H43" s="381"/>
      <c r="I43" s="381"/>
      <c r="J43" s="10"/>
      <c r="K43" s="10"/>
    </row>
    <row r="44" spans="1:11">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ht="14.65" thickBot="1">
      <c r="A51" s="270">
        <f t="shared" si="2"/>
        <v>0</v>
      </c>
      <c r="B51" s="382"/>
      <c r="C51" s="383"/>
      <c r="D51" s="383"/>
      <c r="E51" s="383"/>
      <c r="F51" s="383"/>
      <c r="G51" s="383"/>
      <c r="H51" s="383"/>
      <c r="I51" s="383"/>
      <c r="J51" s="10"/>
      <c r="K51" s="10"/>
    </row>
  </sheetData>
  <mergeCells count="30">
    <mergeCell ref="B21:I21"/>
    <mergeCell ref="B16:I16"/>
    <mergeCell ref="B17:I17"/>
    <mergeCell ref="B18:I18"/>
    <mergeCell ref="B19:I19"/>
    <mergeCell ref="B20:I20"/>
    <mergeCell ref="B36:I36"/>
    <mergeCell ref="B22:I22"/>
    <mergeCell ref="B23:I23"/>
    <mergeCell ref="B24:I24"/>
    <mergeCell ref="B25:I25"/>
    <mergeCell ref="B29:I29"/>
    <mergeCell ref="B30:I30"/>
    <mergeCell ref="B31:I31"/>
    <mergeCell ref="B32:I32"/>
    <mergeCell ref="B33:I33"/>
    <mergeCell ref="B34:I34"/>
    <mergeCell ref="B35:I35"/>
    <mergeCell ref="B51:I51"/>
    <mergeCell ref="B37:I37"/>
    <mergeCell ref="B38:I38"/>
    <mergeCell ref="B42:I42"/>
    <mergeCell ref="B43:I43"/>
    <mergeCell ref="B44:I44"/>
    <mergeCell ref="B45:I45"/>
    <mergeCell ref="B46:I46"/>
    <mergeCell ref="B47:I47"/>
    <mergeCell ref="B48:I48"/>
    <mergeCell ref="B49:I49"/>
    <mergeCell ref="B50:I50"/>
  </mergeCells>
  <conditionalFormatting sqref="E7:I7 E9:I9 E12:I12">
    <cfRule type="expression" dxfId="628" priority="3" stopIfTrue="1">
      <formula>IF(SUM(E8:I8)=1,1,0)</formula>
    </cfRule>
  </conditionalFormatting>
  <conditionalFormatting sqref="M1">
    <cfRule type="containsText" dxfId="627" priority="1" operator="containsText" text="n/a">
      <formula>NOT(ISERROR(SEARCH("n/a",M1)))</formula>
    </cfRule>
    <cfRule type="containsText" dxfId="626" priority="2" operator="containsText" text="no">
      <formula>NOT(ISERROR(SEARCH("no",M1)))</formula>
    </cfRule>
  </conditionalFormatting>
  <dataValidations count="3">
    <dataValidation type="list" allowBlank="1" showInputMessage="1" showErrorMessage="1" sqref="B10:B11" xr:uid="{00000000-0002-0000-0C00-000000000000}">
      <formula1>$D$6:$J$6</formula1>
    </dataValidation>
    <dataValidation allowBlank="1" showInputMessage="1" showErrorMessage="1" prompt="Select the cell to the left to access full dropdown list" sqref="C7 C9" xr:uid="{00000000-0002-0000-0C00-000001000000}"/>
    <dataValidation type="list" allowBlank="1" showInputMessage="1" showErrorMessage="1" sqref="B7 B9" xr:uid="{00000000-0002-0000-0C00-000002000000}">
      <formula1>$E$6:$J$6</formula1>
    </dataValidation>
  </dataValidations>
  <hyperlinks>
    <hyperlink ref="D7" location="'S2'!B60" display="'S2'!B60" xr:uid="{00000000-0004-0000-0C00-000000000000}"/>
    <hyperlink ref="D9" location="'S2'!B68" display="'S2'!B68" xr:uid="{00000000-0004-0000-0C00-000001000000}"/>
    <hyperlink ref="D2" location="'S2'!G67" display="'S2'!G67" xr:uid="{00000000-0004-0000-0C00-000002000000}"/>
    <hyperlink ref="M1" location="TOC!A1" display="Return to Table of Contents" xr:uid="{00000000-0004-0000-0C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3000000}">
          <x14:formula1>
            <xm:f>Assessment_DataCollection!$V$1:$V$13</xm:f>
          </x14:formula1>
          <xm:sqref>J29:K38 J42:K51 J16:K25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P59"/>
  <sheetViews>
    <sheetView topLeftCell="B6" workbookViewId="0">
      <selection activeCell="B49" sqref="B49:I49"/>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6">
      <c r="B1" s="25" t="str">
        <f>Assessment_DataCollection!A1</f>
        <v>SECTION</v>
      </c>
      <c r="C1" s="270"/>
      <c r="D1" s="31" t="str">
        <f>Assessment_DataCollection!B129</f>
        <v>Education / Training</v>
      </c>
      <c r="E1" s="270"/>
      <c r="F1" s="270"/>
      <c r="G1" s="270"/>
      <c r="H1" s="270"/>
      <c r="I1" s="270"/>
      <c r="J1" s="270"/>
      <c r="K1" s="270"/>
      <c r="L1" s="270"/>
      <c r="M1" s="100" t="s">
        <v>81</v>
      </c>
      <c r="N1" s="270"/>
      <c r="O1" s="270"/>
      <c r="P1" s="270"/>
    </row>
    <row r="2" spans="2:16">
      <c r="B2" s="25" t="s">
        <v>555</v>
      </c>
      <c r="C2" s="37">
        <f>Assessment_DataCollection!A214</f>
        <v>2.2999999999999998</v>
      </c>
      <c r="D2" s="67" t="str">
        <f>Assessment_DataCollection!B214</f>
        <v>Delivery Methods</v>
      </c>
      <c r="E2" s="270"/>
      <c r="F2" s="270"/>
      <c r="G2" s="270"/>
      <c r="H2" s="270"/>
      <c r="I2" s="270"/>
      <c r="J2" s="270"/>
      <c r="K2" s="270"/>
      <c r="L2" s="270"/>
      <c r="M2" s="270"/>
      <c r="N2" s="270"/>
      <c r="O2" s="270"/>
      <c r="P2" s="270"/>
    </row>
    <row r="6" spans="2:16" ht="88.5" thickBot="1">
      <c r="B6" s="27" t="s">
        <v>557</v>
      </c>
      <c r="C6" s="27"/>
      <c r="D6" s="51" t="s">
        <v>558</v>
      </c>
      <c r="E6" s="48" t="s">
        <v>559</v>
      </c>
      <c r="F6" s="48" t="s">
        <v>560</v>
      </c>
      <c r="G6" s="48" t="s">
        <v>561</v>
      </c>
      <c r="H6" s="48" t="s">
        <v>562</v>
      </c>
      <c r="I6" s="49" t="s">
        <v>563</v>
      </c>
      <c r="J6" s="270"/>
      <c r="K6" s="270"/>
      <c r="L6" s="270"/>
      <c r="M6" s="270"/>
      <c r="N6" s="270"/>
      <c r="O6" s="270"/>
      <c r="P6" s="270"/>
    </row>
    <row r="7" spans="2:16" ht="57.4" thickTop="1">
      <c r="B7" s="24" t="s">
        <v>559</v>
      </c>
      <c r="C7" s="28" t="s">
        <v>564</v>
      </c>
      <c r="D7" s="77" t="str">
        <f>Assessment_DataCollection!B215</f>
        <v>2.3.1 States shall limit the number of students per class based on State student/teacher ratios for the classroom phase of driver education</v>
      </c>
      <c r="E7" s="12"/>
      <c r="F7" s="12"/>
      <c r="G7" s="12"/>
      <c r="H7" s="12"/>
      <c r="I7" s="12"/>
      <c r="J7" s="270"/>
      <c r="K7" s="270"/>
      <c r="L7" s="275" t="s">
        <v>578</v>
      </c>
      <c r="M7" s="275" t="s">
        <v>579</v>
      </c>
      <c r="N7" s="275" t="s">
        <v>15</v>
      </c>
      <c r="O7" s="275" t="s">
        <v>580</v>
      </c>
      <c r="P7" s="275"/>
    </row>
    <row r="8" spans="2:16" hidden="1">
      <c r="B8" s="23"/>
      <c r="C8" s="22" t="s">
        <v>15</v>
      </c>
      <c r="D8" s="32"/>
      <c r="E8" s="10">
        <f>IF($B7=E6,1,"")</f>
        <v>1</v>
      </c>
      <c r="F8" s="10" t="str">
        <f>IF($B7=F6,1,"")</f>
        <v/>
      </c>
      <c r="G8" s="10" t="str">
        <f>IF($B7=G6,1,"")</f>
        <v/>
      </c>
      <c r="H8" s="10" t="str">
        <f>IF($B7=H6,1,"")</f>
        <v/>
      </c>
      <c r="I8" s="10" t="str">
        <f>IF($B7=I6,1,"")</f>
        <v/>
      </c>
      <c r="J8" s="270"/>
      <c r="K8" s="270"/>
      <c r="L8" s="275" t="s">
        <v>565</v>
      </c>
      <c r="M8" s="275" t="s">
        <v>566</v>
      </c>
      <c r="N8" s="275" t="s">
        <v>15</v>
      </c>
      <c r="O8" s="275"/>
      <c r="P8" s="275"/>
    </row>
    <row r="9" spans="2:16" ht="42.75">
      <c r="B9" s="23" t="s">
        <v>559</v>
      </c>
      <c r="C9" s="28" t="s">
        <v>564</v>
      </c>
      <c r="D9" s="78" t="str">
        <f>Assessment_DataCollection!B218</f>
        <v>2.3.2 States shall require providers to make available seating and writing space for each student</v>
      </c>
      <c r="E9" s="10"/>
      <c r="F9" s="10"/>
      <c r="G9" s="10"/>
      <c r="H9" s="10"/>
      <c r="I9" s="10"/>
      <c r="J9" s="270"/>
      <c r="K9" s="270"/>
      <c r="L9" s="275"/>
      <c r="M9" s="275"/>
      <c r="N9" s="275" t="s">
        <v>15</v>
      </c>
      <c r="O9" s="275"/>
      <c r="P9" s="275"/>
    </row>
    <row r="10" spans="2:16" hidden="1">
      <c r="B10" s="23"/>
      <c r="C10" s="22" t="s">
        <v>15</v>
      </c>
      <c r="D10" s="32"/>
      <c r="E10" s="10">
        <f>IF($B9=E6,1,"")</f>
        <v>1</v>
      </c>
      <c r="F10" s="10" t="str">
        <f>IF($B9=F6,1,"")</f>
        <v/>
      </c>
      <c r="G10" s="10" t="str">
        <f>IF($B9=G6,1,"")</f>
        <v/>
      </c>
      <c r="H10" s="10" t="str">
        <f>IF($B9=H6,1,"")</f>
        <v/>
      </c>
      <c r="I10" s="10" t="str">
        <f>IF($B9=I6,1,"")</f>
        <v/>
      </c>
      <c r="J10" s="270"/>
      <c r="K10" s="270"/>
      <c r="L10" s="275"/>
      <c r="M10" s="275"/>
      <c r="N10" s="275"/>
      <c r="O10" s="275"/>
      <c r="P10" s="275"/>
    </row>
    <row r="11" spans="2:16" ht="42.75">
      <c r="B11" s="23" t="s">
        <v>559</v>
      </c>
      <c r="C11" s="28" t="s">
        <v>564</v>
      </c>
      <c r="D11" s="78" t="str">
        <f>Assessment_DataCollection!B221</f>
        <v>2.3.3 States shall stipulate that an instructor can only teach one classroom at a time</v>
      </c>
      <c r="E11" s="10"/>
      <c r="F11" s="10"/>
      <c r="G11" s="10"/>
      <c r="H11" s="10"/>
      <c r="I11" s="10"/>
      <c r="J11" s="270"/>
      <c r="K11" s="270"/>
      <c r="L11" s="275"/>
      <c r="M11" s="275" t="s">
        <v>581</v>
      </c>
      <c r="N11" s="275"/>
      <c r="O11" s="275"/>
      <c r="P11" s="275"/>
    </row>
    <row r="12" spans="2:16" hidden="1">
      <c r="B12" s="23"/>
      <c r="C12" s="22" t="s">
        <v>15</v>
      </c>
      <c r="D12" s="32"/>
      <c r="E12" s="10">
        <f>IF($B11=E6,1,"")</f>
        <v>1</v>
      </c>
      <c r="F12" s="10" t="str">
        <f>IF($B11=F6,1,"")</f>
        <v/>
      </c>
      <c r="G12" s="10" t="str">
        <f>IF($B11=G6,1,"")</f>
        <v/>
      </c>
      <c r="H12" s="10" t="str">
        <f>IF($B11=H6,1,"")</f>
        <v/>
      </c>
      <c r="I12" s="10" t="str">
        <f>IF($B11=I6,1,"")</f>
        <v/>
      </c>
      <c r="J12" s="270"/>
      <c r="K12" s="270"/>
      <c r="L12" s="270"/>
      <c r="M12" s="270"/>
      <c r="N12" s="270"/>
      <c r="O12" s="270"/>
      <c r="P12" s="270"/>
    </row>
    <row r="13" spans="2:16" ht="71.25">
      <c r="B13" s="23" t="s">
        <v>559</v>
      </c>
      <c r="C13" s="28" t="s">
        <v>564</v>
      </c>
      <c r="D13" s="78" t="str">
        <f>Assessment_DataCollection!B224</f>
        <v>2.3.4 States shall require training vehicles for driver education behind-the-wheel and driving range instruction that meets State standards for the safety of students and instructors</v>
      </c>
      <c r="E13" s="10"/>
      <c r="F13" s="10"/>
      <c r="G13" s="10"/>
      <c r="H13" s="10"/>
      <c r="I13" s="10"/>
      <c r="J13" s="270"/>
      <c r="K13" s="270"/>
      <c r="L13" s="270"/>
      <c r="M13" s="270"/>
      <c r="N13" s="270"/>
      <c r="O13" s="270"/>
      <c r="P13" s="270"/>
    </row>
    <row r="14" spans="2:16" hidden="1">
      <c r="B14" s="23"/>
      <c r="C14" s="22" t="s">
        <v>15</v>
      </c>
      <c r="D14" s="32"/>
      <c r="E14" s="10">
        <f>IF($B13=E6,1,"")</f>
        <v>1</v>
      </c>
      <c r="F14" s="10" t="str">
        <f>IF($B13=F6,1,"")</f>
        <v/>
      </c>
      <c r="G14" s="10" t="str">
        <f>IF($B13=G6,1,"")</f>
        <v/>
      </c>
      <c r="H14" s="10" t="str">
        <f>IF($B13=H6,1,"")</f>
        <v/>
      </c>
      <c r="I14" s="10" t="str">
        <f>IF($B13=I6,1,"")</f>
        <v/>
      </c>
      <c r="J14" s="270"/>
      <c r="K14" s="270"/>
      <c r="L14" s="270"/>
      <c r="M14" s="270"/>
      <c r="N14" s="270"/>
      <c r="O14" s="270"/>
      <c r="P14" s="270"/>
    </row>
    <row r="15" spans="2:16" ht="114">
      <c r="B15" s="23" t="s">
        <v>559</v>
      </c>
      <c r="C15" s="28" t="s">
        <v>564</v>
      </c>
      <c r="D15" s="78"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E15" s="10"/>
      <c r="F15" s="10"/>
      <c r="G15" s="10"/>
      <c r="H15" s="10"/>
      <c r="I15" s="10"/>
      <c r="J15" s="270"/>
      <c r="K15" s="270"/>
      <c r="L15" s="270"/>
      <c r="M15" s="270"/>
      <c r="N15" s="270"/>
      <c r="O15" s="270"/>
      <c r="P15" s="270"/>
    </row>
    <row r="16" spans="2:16" hidden="1">
      <c r="B16" s="23"/>
      <c r="C16" s="22" t="s">
        <v>15</v>
      </c>
      <c r="D16" s="32"/>
      <c r="E16" s="10">
        <f>IF($B15=E6,1,"")</f>
        <v>1</v>
      </c>
      <c r="F16" s="10" t="str">
        <f>IF($B15=F6,1,"")</f>
        <v/>
      </c>
      <c r="G16" s="10" t="str">
        <f>IF($B15=G6,1,"")</f>
        <v/>
      </c>
      <c r="H16" s="10" t="str">
        <f>IF($B15=H6,1,"")</f>
        <v/>
      </c>
      <c r="I16" s="10" t="str">
        <f>IF($B15=I6,1,"")</f>
        <v/>
      </c>
      <c r="J16" s="270"/>
      <c r="K16" s="270"/>
      <c r="L16" s="270"/>
      <c r="M16" s="270"/>
      <c r="N16" s="270"/>
      <c r="O16" s="270"/>
      <c r="P16" s="270"/>
    </row>
    <row r="17" spans="1:11" ht="28.9" thickBot="1">
      <c r="A17" s="270"/>
      <c r="B17" s="36" t="s">
        <v>559</v>
      </c>
      <c r="C17" s="29" t="s">
        <v>564</v>
      </c>
      <c r="D17" s="76" t="str">
        <f>Assessment_DataCollection!B263</f>
        <v>2.3.6 Do you allow computer-based independent student learning?</v>
      </c>
      <c r="E17" s="11"/>
      <c r="F17" s="11"/>
      <c r="G17" s="11"/>
      <c r="H17" s="11"/>
      <c r="I17" s="11"/>
      <c r="J17" s="270"/>
      <c r="K17" s="270"/>
    </row>
    <row r="18" spans="1:11" ht="14.65" hidden="1" thickTop="1">
      <c r="A18" s="270"/>
      <c r="B18" s="9"/>
      <c r="C18" s="270"/>
      <c r="E18" s="270">
        <f>IF($B17=E6,1,"")</f>
        <v>1</v>
      </c>
      <c r="F18" s="270" t="str">
        <f>IF($B17=F6,1,"")</f>
        <v/>
      </c>
      <c r="G18" s="270" t="str">
        <f>IF($B17=G6,1,"")</f>
        <v/>
      </c>
      <c r="H18" s="270" t="str">
        <f>IF($B17=H6,1,"")</f>
        <v/>
      </c>
      <c r="I18" s="270" t="str">
        <f>IF($B17=I6,1,"")</f>
        <v/>
      </c>
      <c r="J18" s="270"/>
      <c r="K18" s="270"/>
    </row>
    <row r="19" spans="1:11" ht="14.65" thickTop="1">
      <c r="A19" s="270"/>
      <c r="B19" s="270" t="s">
        <v>15</v>
      </c>
      <c r="C19" s="270"/>
      <c r="D19" s="34" t="s">
        <v>567</v>
      </c>
      <c r="E19" s="25">
        <f>SUM(E7:E18)</f>
        <v>6</v>
      </c>
      <c r="F19" s="25">
        <f>SUM(F7:F18)</f>
        <v>0</v>
      </c>
      <c r="G19" s="25">
        <f>SUM(G7:G18)</f>
        <v>0</v>
      </c>
      <c r="H19" s="25">
        <f>SUM(H7:H18)</f>
        <v>0</v>
      </c>
      <c r="I19" s="25">
        <f>SUM(I7:I18)</f>
        <v>0</v>
      </c>
      <c r="J19" s="270"/>
      <c r="K19" s="270"/>
    </row>
    <row r="21" spans="1:11" ht="14.65" thickBot="1">
      <c r="A21" s="270"/>
      <c r="B21" s="270"/>
      <c r="C21" s="270"/>
      <c r="E21" s="270"/>
      <c r="F21" s="270"/>
      <c r="G21" s="270"/>
      <c r="H21" s="270"/>
      <c r="I21" s="270"/>
      <c r="J21" s="270"/>
      <c r="K21" s="270"/>
    </row>
    <row r="22" spans="1:11" ht="43.15" thickBot="1">
      <c r="A22" s="270"/>
      <c r="B22" s="271" t="s">
        <v>568</v>
      </c>
      <c r="C22" s="272"/>
      <c r="D22" s="272"/>
      <c r="E22" s="272"/>
      <c r="F22" s="272"/>
      <c r="G22" s="272"/>
      <c r="H22" s="272"/>
      <c r="I22" s="272"/>
      <c r="J22" s="176" t="s">
        <v>569</v>
      </c>
      <c r="K22" s="177" t="s">
        <v>570</v>
      </c>
    </row>
    <row r="23" spans="1:11" ht="14.45" customHeight="1">
      <c r="A23" s="270">
        <f>J23</f>
        <v>0</v>
      </c>
      <c r="B23" s="377"/>
      <c r="C23" s="378"/>
      <c r="D23" s="378"/>
      <c r="E23" s="378"/>
      <c r="F23" s="378"/>
      <c r="G23" s="378"/>
      <c r="H23" s="378"/>
      <c r="I23" s="379"/>
      <c r="J23" s="10"/>
      <c r="K23" s="10"/>
    </row>
    <row r="24" spans="1:11">
      <c r="A24" s="270">
        <f t="shared" ref="A24:A32" si="0">J24</f>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c r="A26" s="270">
        <f t="shared" si="0"/>
        <v>0</v>
      </c>
      <c r="B26" s="380"/>
      <c r="C26" s="381"/>
      <c r="D26" s="381"/>
      <c r="E26" s="381"/>
      <c r="F26" s="381"/>
      <c r="G26" s="381"/>
      <c r="H26" s="381"/>
      <c r="I26" s="381"/>
      <c r="J26" s="10"/>
      <c r="K26" s="10"/>
    </row>
    <row r="27" spans="1:11">
      <c r="A27" s="270">
        <f t="shared" si="0"/>
        <v>0</v>
      </c>
      <c r="B27" s="380"/>
      <c r="C27" s="381"/>
      <c r="D27" s="381"/>
      <c r="E27" s="381"/>
      <c r="F27" s="381"/>
      <c r="G27" s="381"/>
      <c r="H27" s="381"/>
      <c r="I27" s="381"/>
      <c r="J27" s="10"/>
      <c r="K27" s="10"/>
    </row>
    <row r="28" spans="1:11">
      <c r="A28" s="270">
        <f t="shared" si="0"/>
        <v>0</v>
      </c>
      <c r="B28" s="380"/>
      <c r="C28" s="381"/>
      <c r="D28" s="381"/>
      <c r="E28" s="381"/>
      <c r="F28" s="381"/>
      <c r="G28" s="381"/>
      <c r="H28" s="381"/>
      <c r="I28" s="381"/>
      <c r="J28" s="10"/>
      <c r="K28" s="10"/>
    </row>
    <row r="29" spans="1:11">
      <c r="A29" s="270">
        <f t="shared" si="0"/>
        <v>0</v>
      </c>
      <c r="B29" s="380"/>
      <c r="C29" s="381"/>
      <c r="D29" s="381"/>
      <c r="E29" s="381"/>
      <c r="F29" s="381"/>
      <c r="G29" s="381"/>
      <c r="H29" s="381"/>
      <c r="I29" s="381"/>
      <c r="J29" s="10"/>
      <c r="K29" s="10"/>
    </row>
    <row r="30" spans="1:11">
      <c r="A30" s="270">
        <f t="shared" si="0"/>
        <v>0</v>
      </c>
      <c r="B30" s="380"/>
      <c r="C30" s="381"/>
      <c r="D30" s="381"/>
      <c r="E30" s="381"/>
      <c r="F30" s="381"/>
      <c r="G30" s="381"/>
      <c r="H30" s="381"/>
      <c r="I30" s="381"/>
      <c r="J30" s="10"/>
      <c r="K30" s="10"/>
    </row>
    <row r="31" spans="1:11">
      <c r="A31" s="270">
        <f t="shared" si="0"/>
        <v>0</v>
      </c>
      <c r="B31" s="380"/>
      <c r="C31" s="381"/>
      <c r="D31" s="381"/>
      <c r="E31" s="381"/>
      <c r="F31" s="381"/>
      <c r="G31" s="381"/>
      <c r="H31" s="381"/>
      <c r="I31" s="381"/>
      <c r="J31" s="10"/>
      <c r="K31" s="10"/>
    </row>
    <row r="32" spans="1:11" ht="14.65" thickBot="1">
      <c r="A32" s="270">
        <f t="shared" si="0"/>
        <v>0</v>
      </c>
      <c r="B32" s="382"/>
      <c r="C32" s="383"/>
      <c r="D32" s="383"/>
      <c r="E32" s="383"/>
      <c r="F32" s="383"/>
      <c r="G32" s="383"/>
      <c r="H32" s="383"/>
      <c r="I32" s="383"/>
      <c r="J32" s="10"/>
      <c r="K32" s="10"/>
    </row>
    <row r="33" spans="1:11">
      <c r="A33" s="270"/>
      <c r="B33" s="270"/>
      <c r="C33" s="270"/>
      <c r="D33" s="270"/>
      <c r="E33" s="270"/>
      <c r="F33" s="270"/>
      <c r="G33" s="270"/>
      <c r="H33" s="270"/>
      <c r="I33" s="270"/>
      <c r="J33" s="270"/>
      <c r="K33" s="270"/>
    </row>
    <row r="34" spans="1:11" ht="14.65" thickBot="1">
      <c r="A34" s="270"/>
      <c r="B34" s="270"/>
      <c r="C34" s="270"/>
      <c r="D34" s="270"/>
      <c r="E34" s="270"/>
      <c r="F34" s="270"/>
      <c r="G34" s="270"/>
      <c r="H34" s="270"/>
      <c r="I34" s="270"/>
      <c r="J34" s="270"/>
      <c r="K34" s="270"/>
    </row>
    <row r="35" spans="1:11" ht="43.15" thickBot="1">
      <c r="A35" s="270"/>
      <c r="B35" s="178" t="s">
        <v>571</v>
      </c>
      <c r="C35" s="272"/>
      <c r="D35" s="272"/>
      <c r="E35" s="272"/>
      <c r="F35" s="272"/>
      <c r="G35" s="272"/>
      <c r="H35" s="272"/>
      <c r="I35" s="272"/>
      <c r="J35" s="176" t="s">
        <v>569</v>
      </c>
      <c r="K35" s="177" t="s">
        <v>570</v>
      </c>
    </row>
    <row r="36" spans="1:11" ht="14.45" customHeight="1">
      <c r="A36" s="270">
        <f>J36</f>
        <v>0</v>
      </c>
      <c r="B36" s="377"/>
      <c r="C36" s="378"/>
      <c r="D36" s="378"/>
      <c r="E36" s="378"/>
      <c r="F36" s="378"/>
      <c r="G36" s="378"/>
      <c r="H36" s="378"/>
      <c r="I36" s="379"/>
      <c r="J36" s="10"/>
      <c r="K36" s="10"/>
    </row>
    <row r="37" spans="1:11">
      <c r="A37" s="270">
        <f t="shared" ref="A37:A45" si="1">J37</f>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c r="A39" s="270">
        <f t="shared" si="1"/>
        <v>0</v>
      </c>
      <c r="B39" s="380"/>
      <c r="C39" s="381"/>
      <c r="D39" s="381"/>
      <c r="E39" s="381"/>
      <c r="F39" s="381"/>
      <c r="G39" s="381"/>
      <c r="H39" s="381"/>
      <c r="I39" s="381"/>
      <c r="J39" s="10"/>
      <c r="K39" s="10"/>
    </row>
    <row r="40" spans="1:11">
      <c r="A40" s="270">
        <f t="shared" si="1"/>
        <v>0</v>
      </c>
      <c r="B40" s="380"/>
      <c r="C40" s="381"/>
      <c r="D40" s="381"/>
      <c r="E40" s="381"/>
      <c r="F40" s="381"/>
      <c r="G40" s="381"/>
      <c r="H40" s="381"/>
      <c r="I40" s="381"/>
      <c r="J40" s="10"/>
      <c r="K40" s="10"/>
    </row>
    <row r="41" spans="1:11">
      <c r="A41" s="270">
        <f t="shared" si="1"/>
        <v>0</v>
      </c>
      <c r="B41" s="380"/>
      <c r="C41" s="381"/>
      <c r="D41" s="381"/>
      <c r="E41" s="381"/>
      <c r="F41" s="381"/>
      <c r="G41" s="381"/>
      <c r="H41" s="381"/>
      <c r="I41" s="381"/>
      <c r="J41" s="10"/>
      <c r="K41" s="10"/>
    </row>
    <row r="42" spans="1:11">
      <c r="A42" s="270">
        <f t="shared" si="1"/>
        <v>0</v>
      </c>
      <c r="B42" s="380"/>
      <c r="C42" s="381"/>
      <c r="D42" s="381"/>
      <c r="E42" s="381"/>
      <c r="F42" s="381"/>
      <c r="G42" s="381"/>
      <c r="H42" s="381"/>
      <c r="I42" s="381"/>
      <c r="J42" s="10"/>
      <c r="K42" s="10"/>
    </row>
    <row r="43" spans="1:11">
      <c r="A43" s="270">
        <f t="shared" si="1"/>
        <v>0</v>
      </c>
      <c r="B43" s="380"/>
      <c r="C43" s="381"/>
      <c r="D43" s="381"/>
      <c r="E43" s="381"/>
      <c r="F43" s="381"/>
      <c r="G43" s="381"/>
      <c r="H43" s="381"/>
      <c r="I43" s="381"/>
      <c r="J43" s="10"/>
      <c r="K43" s="10"/>
    </row>
    <row r="44" spans="1:11">
      <c r="A44" s="270">
        <f t="shared" si="1"/>
        <v>0</v>
      </c>
      <c r="B44" s="380"/>
      <c r="C44" s="381"/>
      <c r="D44" s="381"/>
      <c r="E44" s="381"/>
      <c r="F44" s="381"/>
      <c r="G44" s="381"/>
      <c r="H44" s="381"/>
      <c r="I44" s="381"/>
      <c r="J44" s="10"/>
      <c r="K44" s="10"/>
    </row>
    <row r="45" spans="1:11" ht="14.65" thickBot="1">
      <c r="A45" s="270">
        <f t="shared" si="1"/>
        <v>0</v>
      </c>
      <c r="B45" s="382"/>
      <c r="C45" s="383"/>
      <c r="D45" s="383"/>
      <c r="E45" s="383"/>
      <c r="F45" s="383"/>
      <c r="G45" s="383"/>
      <c r="H45" s="383"/>
      <c r="I45" s="383"/>
      <c r="J45" s="10"/>
      <c r="K45" s="10"/>
    </row>
    <row r="46" spans="1:11">
      <c r="A46" s="270"/>
      <c r="B46" s="270"/>
      <c r="C46" s="270"/>
      <c r="D46" s="270"/>
      <c r="E46" s="270"/>
      <c r="F46" s="270"/>
      <c r="G46" s="270"/>
      <c r="H46" s="270"/>
      <c r="I46" s="270"/>
      <c r="J46" s="270"/>
      <c r="K46" s="270"/>
    </row>
    <row r="47" spans="1:11" ht="14.65" thickBot="1">
      <c r="A47" s="270"/>
      <c r="B47" s="270"/>
      <c r="C47" s="270"/>
      <c r="D47" s="270"/>
      <c r="E47" s="270"/>
      <c r="F47" s="270"/>
      <c r="G47" s="270"/>
      <c r="H47" s="270"/>
      <c r="I47" s="270"/>
      <c r="J47" s="270"/>
      <c r="K47" s="270"/>
    </row>
    <row r="48" spans="1:11" ht="43.15" thickBot="1">
      <c r="A48" s="270"/>
      <c r="B48" s="178" t="s">
        <v>575</v>
      </c>
      <c r="C48" s="83"/>
      <c r="D48" s="83"/>
      <c r="E48" s="83"/>
      <c r="F48" s="83"/>
      <c r="G48" s="83"/>
      <c r="H48" s="83"/>
      <c r="I48" s="83"/>
      <c r="J48" s="81" t="s">
        <v>569</v>
      </c>
      <c r="K48" s="82" t="s">
        <v>570</v>
      </c>
    </row>
    <row r="49" spans="1:11" ht="14.45" customHeight="1">
      <c r="A49" s="270">
        <f>J49</f>
        <v>0</v>
      </c>
      <c r="B49" s="377"/>
      <c r="C49" s="378"/>
      <c r="D49" s="378"/>
      <c r="E49" s="378"/>
      <c r="F49" s="378"/>
      <c r="G49" s="378"/>
      <c r="H49" s="378"/>
      <c r="I49" s="379"/>
      <c r="J49" s="10"/>
      <c r="K49" s="10"/>
    </row>
    <row r="50" spans="1:11">
      <c r="A50" s="270">
        <f t="shared" ref="A50:A58" si="2">J50</f>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c r="A52" s="270">
        <f t="shared" si="2"/>
        <v>0</v>
      </c>
      <c r="B52" s="380"/>
      <c r="C52" s="381"/>
      <c r="D52" s="381"/>
      <c r="E52" s="381"/>
      <c r="F52" s="381"/>
      <c r="G52" s="381"/>
      <c r="H52" s="381"/>
      <c r="I52" s="381"/>
      <c r="J52" s="10"/>
      <c r="K52" s="10"/>
    </row>
    <row r="53" spans="1:11">
      <c r="A53" s="270">
        <f t="shared" si="2"/>
        <v>0</v>
      </c>
      <c r="B53" s="380"/>
      <c r="C53" s="381"/>
      <c r="D53" s="381"/>
      <c r="E53" s="381"/>
      <c r="F53" s="381"/>
      <c r="G53" s="381"/>
      <c r="H53" s="381"/>
      <c r="I53" s="381"/>
      <c r="J53" s="10"/>
      <c r="K53" s="10"/>
    </row>
    <row r="54" spans="1:11">
      <c r="A54" s="270">
        <f t="shared" si="2"/>
        <v>0</v>
      </c>
      <c r="B54" s="380"/>
      <c r="C54" s="381"/>
      <c r="D54" s="381"/>
      <c r="E54" s="381"/>
      <c r="F54" s="381"/>
      <c r="G54" s="381"/>
      <c r="H54" s="381"/>
      <c r="I54" s="381"/>
      <c r="J54" s="10"/>
      <c r="K54" s="10"/>
    </row>
    <row r="55" spans="1:11">
      <c r="A55" s="270">
        <f t="shared" si="2"/>
        <v>0</v>
      </c>
      <c r="B55" s="380"/>
      <c r="C55" s="381"/>
      <c r="D55" s="381"/>
      <c r="E55" s="381"/>
      <c r="F55" s="381"/>
      <c r="G55" s="381"/>
      <c r="H55" s="381"/>
      <c r="I55" s="381"/>
      <c r="J55" s="10"/>
      <c r="K55" s="10"/>
    </row>
    <row r="56" spans="1:11">
      <c r="A56" s="270">
        <f t="shared" si="2"/>
        <v>0</v>
      </c>
      <c r="B56" s="380"/>
      <c r="C56" s="381"/>
      <c r="D56" s="381"/>
      <c r="E56" s="381"/>
      <c r="F56" s="381"/>
      <c r="G56" s="381"/>
      <c r="H56" s="381"/>
      <c r="I56" s="381"/>
      <c r="J56" s="10"/>
      <c r="K56" s="10"/>
    </row>
    <row r="57" spans="1:11">
      <c r="A57" s="270">
        <f t="shared" si="2"/>
        <v>0</v>
      </c>
      <c r="B57" s="380"/>
      <c r="C57" s="381"/>
      <c r="D57" s="381"/>
      <c r="E57" s="381"/>
      <c r="F57" s="381"/>
      <c r="G57" s="381"/>
      <c r="H57" s="381"/>
      <c r="I57" s="381"/>
      <c r="J57" s="10"/>
      <c r="K57" s="10"/>
    </row>
    <row r="58" spans="1:11" ht="14.65" thickBot="1">
      <c r="A58" s="270">
        <f t="shared" si="2"/>
        <v>0</v>
      </c>
      <c r="B58" s="382"/>
      <c r="C58" s="383"/>
      <c r="D58" s="383"/>
      <c r="E58" s="383"/>
      <c r="F58" s="383"/>
      <c r="G58" s="383"/>
      <c r="H58" s="383"/>
      <c r="I58" s="383"/>
      <c r="J58" s="10"/>
      <c r="K58" s="10"/>
    </row>
    <row r="59" spans="1:11">
      <c r="A59" s="270"/>
      <c r="B59" s="270"/>
      <c r="C59" s="270"/>
      <c r="D59" s="270"/>
      <c r="E59" s="270"/>
      <c r="F59" s="270"/>
      <c r="G59" s="270"/>
      <c r="H59" s="270"/>
      <c r="I59" s="270"/>
      <c r="J59" s="270"/>
      <c r="K59" s="270"/>
    </row>
  </sheetData>
  <mergeCells count="30">
    <mergeCell ref="B28:I28"/>
    <mergeCell ref="B23:I23"/>
    <mergeCell ref="B24:I24"/>
    <mergeCell ref="B25:I25"/>
    <mergeCell ref="B26:I26"/>
    <mergeCell ref="B27:I27"/>
    <mergeCell ref="B43:I43"/>
    <mergeCell ref="B29:I29"/>
    <mergeCell ref="B30:I30"/>
    <mergeCell ref="B31:I31"/>
    <mergeCell ref="B32:I32"/>
    <mergeCell ref="B36:I36"/>
    <mergeCell ref="B37:I37"/>
    <mergeCell ref="B38:I38"/>
    <mergeCell ref="B39:I39"/>
    <mergeCell ref="B40:I40"/>
    <mergeCell ref="B41:I41"/>
    <mergeCell ref="B42:I42"/>
    <mergeCell ref="B58:I58"/>
    <mergeCell ref="B44:I44"/>
    <mergeCell ref="B45:I45"/>
    <mergeCell ref="B49:I49"/>
    <mergeCell ref="B50:I50"/>
    <mergeCell ref="B51:I51"/>
    <mergeCell ref="B52:I52"/>
    <mergeCell ref="B53:I53"/>
    <mergeCell ref="B54:I54"/>
    <mergeCell ref="B55:I55"/>
    <mergeCell ref="B56:I56"/>
    <mergeCell ref="B57:I57"/>
  </mergeCells>
  <conditionalFormatting sqref="E13:E15 E7:I7 E9:I9 E11:I11 F13:I13 F15:I15 E17:I17 E19:I19">
    <cfRule type="expression" dxfId="625" priority="3" stopIfTrue="1">
      <formula>IF(SUM(E8:I8)=1,1,0)</formula>
    </cfRule>
  </conditionalFormatting>
  <conditionalFormatting sqref="M1">
    <cfRule type="containsText" dxfId="624" priority="1" operator="containsText" text="n/a">
      <formula>NOT(ISERROR(SEARCH("n/a",M1)))</formula>
    </cfRule>
    <cfRule type="containsText" dxfId="623" priority="2" operator="containsText" text="no">
      <formula>NOT(ISERROR(SEARCH("no",M1)))</formula>
    </cfRule>
  </conditionalFormatting>
  <dataValidations count="3">
    <dataValidation type="list" allowBlank="1" showInputMessage="1" showErrorMessage="1" sqref="B10 B16 B14 B12" xr:uid="{00000000-0002-0000-0D00-000000000000}">
      <formula1>$D$6:$J$6</formula1>
    </dataValidation>
    <dataValidation allowBlank="1" showInputMessage="1" showErrorMessage="1" prompt="Select the cell to the left to access full dropdown list" sqref="C7 C17 C15 C13 C11 C9" xr:uid="{00000000-0002-0000-0D00-000001000000}"/>
    <dataValidation type="list" allowBlank="1" showInputMessage="1" showErrorMessage="1" sqref="B7 B17 B15 B13 B11 B9" xr:uid="{00000000-0002-0000-0D00-000002000000}">
      <formula1>$E$6:$J$6</formula1>
    </dataValidation>
  </dataValidations>
  <hyperlinks>
    <hyperlink ref="D7" location="'S2'!B77" display="'S2'!B77" xr:uid="{00000000-0004-0000-0D00-000000000000}"/>
    <hyperlink ref="D9" location="'S2'!B79" display="'S2'!B79" xr:uid="{00000000-0004-0000-0D00-000001000000}"/>
    <hyperlink ref="D11" location="'S2'!G94" display="'S2'!G94" xr:uid="{00000000-0004-0000-0D00-000002000000}"/>
    <hyperlink ref="D13" location="'S2'!G97" display="'S2'!G97" xr:uid="{00000000-0004-0000-0D00-000003000000}"/>
    <hyperlink ref="D15" location="'S2'!G120" display="'S2'!G120" xr:uid="{00000000-0004-0000-0D00-000004000000}"/>
    <hyperlink ref="D17" location="'S2'!G136" display="'S2'!G136" xr:uid="{00000000-0004-0000-0D00-000005000000}"/>
    <hyperlink ref="D2" location="'S2'!B75" display="'S2'!B75" xr:uid="{00000000-0004-0000-0D00-000006000000}"/>
    <hyperlink ref="M1" location="TOC!A1" display="Return to Table of Contents" xr:uid="{00000000-0004-0000-0D00-000007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Assessment_DataCollection!$V$1:$V$13</xm:f>
          </x14:formula1>
          <xm:sqref>J36:K45 J49:K58 J23:K32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P56"/>
  <sheetViews>
    <sheetView topLeftCell="B11" workbookViewId="0">
      <selection activeCell="B47" sqref="B47:I47"/>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6">
      <c r="B1" s="25" t="str">
        <f>Assessment_DataCollection!A1</f>
        <v>SECTION</v>
      </c>
      <c r="C1" s="270"/>
      <c r="D1" s="31" t="str">
        <f>Assessment_DataCollection!B129</f>
        <v>Education / Training</v>
      </c>
      <c r="E1" s="270"/>
      <c r="F1" s="270"/>
      <c r="G1" s="270"/>
      <c r="H1" s="270"/>
      <c r="I1" s="270"/>
      <c r="J1" s="270"/>
      <c r="K1" s="270"/>
      <c r="L1" s="270"/>
      <c r="M1" s="100" t="s">
        <v>81</v>
      </c>
      <c r="N1" s="270"/>
      <c r="O1" s="270"/>
      <c r="P1" s="270"/>
    </row>
    <row r="2" spans="2:16">
      <c r="B2" s="25" t="s">
        <v>555</v>
      </c>
      <c r="C2" s="37">
        <f>Assessment_DataCollection!A279</f>
        <v>2.4</v>
      </c>
      <c r="D2" s="67" t="str">
        <f>Assessment_DataCollection!B279</f>
        <v>Online Delivery Methods</v>
      </c>
      <c r="E2" s="270"/>
      <c r="F2" s="270"/>
      <c r="G2" s="270"/>
      <c r="H2" s="270"/>
      <c r="I2" s="270"/>
      <c r="J2" s="270"/>
      <c r="K2" s="270"/>
      <c r="L2" s="270"/>
      <c r="M2" s="270"/>
      <c r="N2" s="270"/>
      <c r="O2" s="270"/>
      <c r="P2" s="270"/>
    </row>
    <row r="6" spans="2:16" ht="88.5" thickBot="1">
      <c r="B6" s="27" t="s">
        <v>557</v>
      </c>
      <c r="C6" s="27"/>
      <c r="D6" s="51" t="s">
        <v>558</v>
      </c>
      <c r="E6" s="48" t="s">
        <v>559</v>
      </c>
      <c r="F6" s="48" t="s">
        <v>560</v>
      </c>
      <c r="G6" s="48" t="s">
        <v>561</v>
      </c>
      <c r="H6" s="48" t="s">
        <v>562</v>
      </c>
      <c r="I6" s="49" t="s">
        <v>563</v>
      </c>
      <c r="J6" s="270"/>
      <c r="K6" s="270"/>
      <c r="L6" s="270"/>
      <c r="M6" s="270"/>
      <c r="N6" s="270"/>
      <c r="O6" s="270"/>
      <c r="P6" s="270"/>
    </row>
    <row r="7" spans="2:16" ht="100.15" thickTop="1">
      <c r="B7" s="24" t="s">
        <v>559</v>
      </c>
      <c r="C7" s="28" t="s">
        <v>564</v>
      </c>
      <c r="D7" s="77" t="str">
        <f>Assessment_DataCollection!B282</f>
        <v>2.4.1 States shall establish requirements for the instructional design of online delivery of driver education, if permitted, that establishes how to organize, standardize, communicate and examine the instructional content/curriculum</v>
      </c>
      <c r="E7" s="12"/>
      <c r="F7" s="12"/>
      <c r="G7" s="12"/>
      <c r="H7" s="12"/>
      <c r="I7" s="12"/>
      <c r="J7" s="270"/>
      <c r="K7" s="270"/>
      <c r="L7" s="275" t="s">
        <v>578</v>
      </c>
      <c r="M7" s="275" t="s">
        <v>579</v>
      </c>
      <c r="N7" s="275" t="s">
        <v>15</v>
      </c>
      <c r="O7" s="275" t="s">
        <v>580</v>
      </c>
      <c r="P7" s="275"/>
    </row>
    <row r="8" spans="2:16" hidden="1">
      <c r="B8" s="23"/>
      <c r="C8" s="22" t="s">
        <v>15</v>
      </c>
      <c r="D8" s="32"/>
      <c r="E8" s="10">
        <f>IF($B7=E6,1,"")</f>
        <v>1</v>
      </c>
      <c r="F8" s="10" t="str">
        <f>IF($B7=F6,1,"")</f>
        <v/>
      </c>
      <c r="G8" s="10" t="str">
        <f>IF($B7=G6,1,"")</f>
        <v/>
      </c>
      <c r="H8" s="10" t="str">
        <f>IF($B7=H6,1,"")</f>
        <v/>
      </c>
      <c r="I8" s="10" t="str">
        <f>IF($B7=I6,1,"")</f>
        <v/>
      </c>
      <c r="J8" s="270"/>
      <c r="K8" s="270"/>
      <c r="L8" s="275" t="s">
        <v>565</v>
      </c>
      <c r="M8" s="275" t="s">
        <v>566</v>
      </c>
      <c r="N8" s="275" t="s">
        <v>15</v>
      </c>
      <c r="O8" s="275"/>
      <c r="P8" s="275"/>
    </row>
    <row r="9" spans="2:16" ht="99.75">
      <c r="B9" s="23" t="s">
        <v>559</v>
      </c>
      <c r="C9" s="28" t="s">
        <v>564</v>
      </c>
      <c r="D9" s="78" t="str">
        <f>Assessment_DataCollection!B317</f>
        <v>2.4.2 States shall establish requirements for the structural design of online delivery of driver education, if permitted, that describes how the course will be implemented in order to meet the learning and course requirements</v>
      </c>
      <c r="E9" s="10"/>
      <c r="F9" s="10"/>
      <c r="G9" s="10"/>
      <c r="H9" s="10"/>
      <c r="I9" s="10"/>
      <c r="J9" s="270"/>
      <c r="K9" s="270"/>
      <c r="L9" s="275"/>
      <c r="M9" s="275"/>
      <c r="N9" s="275" t="s">
        <v>15</v>
      </c>
      <c r="O9" s="275"/>
      <c r="P9" s="275"/>
    </row>
    <row r="10" spans="2:16" hidden="1">
      <c r="B10" s="23"/>
      <c r="C10" s="22" t="s">
        <v>15</v>
      </c>
      <c r="D10" s="32"/>
      <c r="E10" s="10">
        <f>IF($B9=E6,1,"")</f>
        <v>1</v>
      </c>
      <c r="F10" s="10" t="str">
        <f>IF($B9=F6,1,"")</f>
        <v/>
      </c>
      <c r="G10" s="10" t="str">
        <f>IF($B9=G6,1,"")</f>
        <v/>
      </c>
      <c r="H10" s="10" t="str">
        <f>IF($B9=H6,1,"")</f>
        <v/>
      </c>
      <c r="I10" s="10" t="str">
        <f>IF($B9=I6,1,"")</f>
        <v/>
      </c>
      <c r="J10" s="270"/>
      <c r="K10" s="270"/>
      <c r="L10" s="275"/>
      <c r="M10" s="275"/>
      <c r="N10" s="275"/>
      <c r="O10" s="275"/>
      <c r="P10" s="275"/>
    </row>
    <row r="11" spans="2:16" ht="114">
      <c r="B11" s="23" t="s">
        <v>559</v>
      </c>
      <c r="C11" s="28" t="s">
        <v>564</v>
      </c>
      <c r="D11" s="78"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E11" s="10"/>
      <c r="F11" s="10"/>
      <c r="G11" s="10"/>
      <c r="H11" s="10"/>
      <c r="I11" s="10"/>
      <c r="J11" s="270"/>
      <c r="K11" s="270"/>
      <c r="L11" s="275"/>
      <c r="M11" s="275" t="s">
        <v>581</v>
      </c>
      <c r="N11" s="275"/>
      <c r="O11" s="275"/>
      <c r="P11" s="275"/>
    </row>
    <row r="12" spans="2:16" hidden="1">
      <c r="B12" s="23"/>
      <c r="C12" s="22" t="s">
        <v>15</v>
      </c>
      <c r="D12" s="32"/>
      <c r="E12" s="10">
        <f>IF($B11=E6,1,"")</f>
        <v>1</v>
      </c>
      <c r="F12" s="10" t="str">
        <f>IF($B11=F6,1,"")</f>
        <v/>
      </c>
      <c r="G12" s="10" t="str">
        <f>IF($B11=G6,1,"")</f>
        <v/>
      </c>
      <c r="H12" s="10" t="str">
        <f>IF($B11=H6,1,"")</f>
        <v/>
      </c>
      <c r="I12" s="10" t="str">
        <f>IF($B11=I6,1,"")</f>
        <v/>
      </c>
      <c r="J12" s="270"/>
      <c r="K12" s="270"/>
      <c r="L12" s="275"/>
      <c r="M12" s="275"/>
      <c r="N12" s="275"/>
      <c r="O12" s="275"/>
      <c r="P12" s="275"/>
    </row>
    <row r="13" spans="2:16" ht="142.5">
      <c r="B13" s="23" t="s">
        <v>559</v>
      </c>
      <c r="C13" s="28" t="s">
        <v>564</v>
      </c>
      <c r="D13" s="78"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E13" s="10"/>
      <c r="F13" s="10"/>
      <c r="G13" s="10"/>
      <c r="H13" s="10"/>
      <c r="I13" s="10"/>
      <c r="J13" s="270"/>
      <c r="K13" s="270"/>
      <c r="L13" s="275"/>
      <c r="M13" s="275"/>
      <c r="N13" s="275"/>
      <c r="O13" s="275"/>
      <c r="P13" s="275"/>
    </row>
    <row r="14" spans="2:16" hidden="1">
      <c r="B14" s="23"/>
      <c r="C14" s="22" t="s">
        <v>15</v>
      </c>
      <c r="D14" s="32"/>
      <c r="E14" s="10">
        <f>IF($B13=E6,1,"")</f>
        <v>1</v>
      </c>
      <c r="F14" s="10" t="str">
        <f>IF($B13=F6,1,"")</f>
        <v/>
      </c>
      <c r="G14" s="10" t="str">
        <f>IF($B13=G6,1,"")</f>
        <v/>
      </c>
      <c r="H14" s="10" t="str">
        <f>IF($B13=H6,1,"")</f>
        <v/>
      </c>
      <c r="I14" s="10" t="str">
        <f>IF($B13=I6,1,"")</f>
        <v/>
      </c>
      <c r="J14" s="270"/>
      <c r="K14" s="270"/>
      <c r="L14" s="270"/>
      <c r="M14" s="270"/>
      <c r="N14" s="270"/>
      <c r="O14" s="270"/>
      <c r="P14" s="270"/>
    </row>
    <row r="15" spans="2:16" ht="114.4" thickBot="1">
      <c r="B15" s="36" t="s">
        <v>559</v>
      </c>
      <c r="C15" s="29" t="s">
        <v>564</v>
      </c>
      <c r="D15" s="76"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E15" s="11"/>
      <c r="F15" s="11"/>
      <c r="G15" s="11"/>
      <c r="H15" s="11"/>
      <c r="I15" s="11"/>
      <c r="J15" s="270"/>
      <c r="K15" s="270"/>
      <c r="L15" s="270"/>
      <c r="M15" s="270"/>
      <c r="N15" s="270"/>
      <c r="O15" s="270"/>
      <c r="P15" s="270"/>
    </row>
    <row r="16" spans="2:16" ht="14.65" hidden="1" thickTop="1">
      <c r="B16" s="9"/>
      <c r="C16" s="270"/>
      <c r="E16" s="270">
        <f>IF($B15=E6,1,"")</f>
        <v>1</v>
      </c>
      <c r="F16" s="270" t="str">
        <f>IF($B15=F6,1,"")</f>
        <v/>
      </c>
      <c r="G16" s="270" t="str">
        <f>IF($B15=G6,1,"")</f>
        <v/>
      </c>
      <c r="H16" s="270" t="str">
        <f>IF($B15=H6,1,"")</f>
        <v/>
      </c>
      <c r="I16" s="270" t="str">
        <f>IF($B15=I6,1,"")</f>
        <v/>
      </c>
      <c r="J16" s="270"/>
      <c r="K16" s="270"/>
      <c r="L16" s="270"/>
      <c r="M16" s="270"/>
      <c r="N16" s="270"/>
      <c r="O16" s="270"/>
      <c r="P16" s="270"/>
    </row>
    <row r="17" spans="1:11" ht="14.65" thickTop="1">
      <c r="A17" s="270"/>
      <c r="B17" s="270" t="s">
        <v>15</v>
      </c>
      <c r="C17" s="270"/>
      <c r="D17" s="34" t="s">
        <v>567</v>
      </c>
      <c r="E17" s="25">
        <f>SUM(E7:E16)</f>
        <v>5</v>
      </c>
      <c r="F17" s="25">
        <f>SUM(F7:F16)</f>
        <v>0</v>
      </c>
      <c r="G17" s="25">
        <f>SUM(G7:G16)</f>
        <v>0</v>
      </c>
      <c r="H17" s="25">
        <f>SUM(H7:H16)</f>
        <v>0</v>
      </c>
      <c r="I17" s="25">
        <f>SUM(I7:I16)</f>
        <v>0</v>
      </c>
      <c r="J17" s="270"/>
      <c r="K17" s="270"/>
    </row>
    <row r="19" spans="1:11" ht="14.65" thickBot="1">
      <c r="A19" s="270"/>
      <c r="B19" s="270"/>
      <c r="C19" s="270"/>
      <c r="E19" s="270"/>
      <c r="F19" s="270"/>
      <c r="G19" s="270"/>
      <c r="H19" s="270"/>
      <c r="I19" s="270"/>
      <c r="J19" s="270"/>
      <c r="K19" s="270"/>
    </row>
    <row r="20" spans="1:11" ht="43.15" thickBot="1">
      <c r="A20" s="270"/>
      <c r="B20" s="271" t="s">
        <v>568</v>
      </c>
      <c r="C20" s="272"/>
      <c r="D20" s="272"/>
      <c r="E20" s="272"/>
      <c r="F20" s="272"/>
      <c r="G20" s="272"/>
      <c r="H20" s="272"/>
      <c r="I20" s="272"/>
      <c r="J20" s="176" t="s">
        <v>569</v>
      </c>
      <c r="K20" s="177" t="s">
        <v>570</v>
      </c>
    </row>
    <row r="21" spans="1:11" ht="14.45" customHeight="1">
      <c r="A21" s="270">
        <f>J21</f>
        <v>0</v>
      </c>
      <c r="B21" s="377"/>
      <c r="C21" s="378"/>
      <c r="D21" s="378"/>
      <c r="E21" s="378"/>
      <c r="F21" s="378"/>
      <c r="G21" s="378"/>
      <c r="H21" s="378"/>
      <c r="I21" s="379"/>
      <c r="J21" s="10"/>
      <c r="K21" s="10"/>
    </row>
    <row r="22" spans="1:11">
      <c r="A22" s="270">
        <f t="shared" ref="A22:A30" si="0">J22</f>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c r="A26" s="270">
        <f t="shared" si="0"/>
        <v>0</v>
      </c>
      <c r="B26" s="380"/>
      <c r="C26" s="381"/>
      <c r="D26" s="381"/>
      <c r="E26" s="381"/>
      <c r="F26" s="381"/>
      <c r="G26" s="381"/>
      <c r="H26" s="381"/>
      <c r="I26" s="381"/>
      <c r="J26" s="10"/>
      <c r="K26" s="10"/>
    </row>
    <row r="27" spans="1:11">
      <c r="A27" s="270">
        <f t="shared" si="0"/>
        <v>0</v>
      </c>
      <c r="B27" s="380"/>
      <c r="C27" s="381"/>
      <c r="D27" s="381"/>
      <c r="E27" s="381"/>
      <c r="F27" s="381"/>
      <c r="G27" s="381"/>
      <c r="H27" s="381"/>
      <c r="I27" s="381"/>
      <c r="J27" s="10"/>
      <c r="K27" s="10"/>
    </row>
    <row r="28" spans="1:11">
      <c r="A28" s="270">
        <f t="shared" si="0"/>
        <v>0</v>
      </c>
      <c r="B28" s="380"/>
      <c r="C28" s="381"/>
      <c r="D28" s="381"/>
      <c r="E28" s="381"/>
      <c r="F28" s="381"/>
      <c r="G28" s="381"/>
      <c r="H28" s="381"/>
      <c r="I28" s="381"/>
      <c r="J28" s="10"/>
      <c r="K28" s="10"/>
    </row>
    <row r="29" spans="1:11">
      <c r="A29" s="270">
        <f t="shared" si="0"/>
        <v>0</v>
      </c>
      <c r="B29" s="380"/>
      <c r="C29" s="381"/>
      <c r="D29" s="381"/>
      <c r="E29" s="381"/>
      <c r="F29" s="381"/>
      <c r="G29" s="381"/>
      <c r="H29" s="381"/>
      <c r="I29" s="381"/>
      <c r="J29" s="10"/>
      <c r="K29" s="10"/>
    </row>
    <row r="30" spans="1:11" ht="14.65" thickBot="1">
      <c r="A30" s="270">
        <f t="shared" si="0"/>
        <v>0</v>
      </c>
      <c r="B30" s="382"/>
      <c r="C30" s="383"/>
      <c r="D30" s="383"/>
      <c r="E30" s="383"/>
      <c r="F30" s="383"/>
      <c r="G30" s="383"/>
      <c r="H30" s="383"/>
      <c r="I30" s="383"/>
      <c r="J30" s="10"/>
      <c r="K30" s="10"/>
    </row>
    <row r="31" spans="1:11">
      <c r="A31" s="270"/>
      <c r="B31" s="270"/>
      <c r="C31" s="270"/>
      <c r="D31" s="270"/>
      <c r="E31" s="270"/>
      <c r="F31" s="270"/>
      <c r="G31" s="270"/>
      <c r="H31" s="270"/>
      <c r="I31" s="270"/>
      <c r="J31" s="270"/>
      <c r="K31" s="270"/>
    </row>
    <row r="32" spans="1:11" ht="14.65" thickBot="1">
      <c r="A32" s="270"/>
      <c r="B32" s="270"/>
      <c r="C32" s="270"/>
      <c r="D32" s="270"/>
      <c r="E32" s="270"/>
      <c r="F32" s="270"/>
      <c r="G32" s="270"/>
      <c r="H32" s="270"/>
      <c r="I32" s="270"/>
      <c r="J32" s="270"/>
      <c r="K32" s="270"/>
    </row>
    <row r="33" spans="1:11" ht="43.15" thickBot="1">
      <c r="A33" s="270"/>
      <c r="B33" s="178" t="s">
        <v>571</v>
      </c>
      <c r="C33" s="272"/>
      <c r="D33" s="272"/>
      <c r="E33" s="272"/>
      <c r="F33" s="272"/>
      <c r="G33" s="272"/>
      <c r="H33" s="272"/>
      <c r="I33" s="272"/>
      <c r="J33" s="176" t="s">
        <v>569</v>
      </c>
      <c r="K33" s="177" t="s">
        <v>570</v>
      </c>
    </row>
    <row r="34" spans="1:11" ht="14.45" customHeight="1">
      <c r="A34" s="270">
        <f>J34</f>
        <v>0</v>
      </c>
      <c r="B34" s="377"/>
      <c r="C34" s="378"/>
      <c r="D34" s="378"/>
      <c r="E34" s="378"/>
      <c r="F34" s="378"/>
      <c r="G34" s="378"/>
      <c r="H34" s="378"/>
      <c r="I34" s="379"/>
      <c r="J34" s="10"/>
      <c r="K34" s="10"/>
    </row>
    <row r="35" spans="1:11">
      <c r="A35" s="270">
        <f t="shared" ref="A35:A43" si="1">J35</f>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c r="A39" s="270">
        <f t="shared" si="1"/>
        <v>0</v>
      </c>
      <c r="B39" s="380"/>
      <c r="C39" s="381"/>
      <c r="D39" s="381"/>
      <c r="E39" s="381"/>
      <c r="F39" s="381"/>
      <c r="G39" s="381"/>
      <c r="H39" s="381"/>
      <c r="I39" s="381"/>
      <c r="J39" s="10"/>
      <c r="K39" s="10"/>
    </row>
    <row r="40" spans="1:11">
      <c r="A40" s="270">
        <f t="shared" si="1"/>
        <v>0</v>
      </c>
      <c r="B40" s="380"/>
      <c r="C40" s="381"/>
      <c r="D40" s="381"/>
      <c r="E40" s="381"/>
      <c r="F40" s="381"/>
      <c r="G40" s="381"/>
      <c r="H40" s="381"/>
      <c r="I40" s="381"/>
      <c r="J40" s="10"/>
      <c r="K40" s="10"/>
    </row>
    <row r="41" spans="1:11">
      <c r="A41" s="270">
        <f t="shared" si="1"/>
        <v>0</v>
      </c>
      <c r="B41" s="380"/>
      <c r="C41" s="381"/>
      <c r="D41" s="381"/>
      <c r="E41" s="381"/>
      <c r="F41" s="381"/>
      <c r="G41" s="381"/>
      <c r="H41" s="381"/>
      <c r="I41" s="381"/>
      <c r="J41" s="10"/>
      <c r="K41" s="10"/>
    </row>
    <row r="42" spans="1:11">
      <c r="A42" s="270">
        <f t="shared" si="1"/>
        <v>0</v>
      </c>
      <c r="B42" s="380"/>
      <c r="C42" s="381"/>
      <c r="D42" s="381"/>
      <c r="E42" s="381"/>
      <c r="F42" s="381"/>
      <c r="G42" s="381"/>
      <c r="H42" s="381"/>
      <c r="I42" s="381"/>
      <c r="J42" s="10"/>
      <c r="K42" s="10"/>
    </row>
    <row r="43" spans="1:11" ht="14.65" thickBot="1">
      <c r="A43" s="270">
        <f t="shared" si="1"/>
        <v>0</v>
      </c>
      <c r="B43" s="382"/>
      <c r="C43" s="383"/>
      <c r="D43" s="383"/>
      <c r="E43" s="383"/>
      <c r="F43" s="383"/>
      <c r="G43" s="383"/>
      <c r="H43" s="383"/>
      <c r="I43" s="383"/>
      <c r="J43" s="10"/>
      <c r="K43" s="10"/>
    </row>
    <row r="44" spans="1:11">
      <c r="A44" s="270"/>
      <c r="B44" s="270"/>
      <c r="C44" s="270"/>
      <c r="D44" s="270"/>
      <c r="E44" s="270"/>
      <c r="F44" s="270"/>
      <c r="G44" s="270"/>
      <c r="H44" s="270"/>
      <c r="I44" s="270"/>
      <c r="J44" s="270"/>
      <c r="K44" s="270"/>
    </row>
    <row r="45" spans="1:11" ht="14.65" thickBot="1">
      <c r="A45" s="270"/>
      <c r="B45" s="270"/>
      <c r="C45" s="270"/>
      <c r="D45" s="270"/>
      <c r="E45" s="270"/>
      <c r="F45" s="270"/>
      <c r="G45" s="270"/>
      <c r="H45" s="270"/>
      <c r="I45" s="270"/>
      <c r="J45" s="270"/>
      <c r="K45" s="270"/>
    </row>
    <row r="46" spans="1:11" ht="43.15" thickBot="1">
      <c r="A46" s="270"/>
      <c r="B46" s="178" t="s">
        <v>575</v>
      </c>
      <c r="C46" s="83"/>
      <c r="D46" s="83"/>
      <c r="E46" s="83"/>
      <c r="F46" s="83"/>
      <c r="G46" s="83"/>
      <c r="H46" s="83"/>
      <c r="I46" s="83"/>
      <c r="J46" s="81" t="s">
        <v>569</v>
      </c>
      <c r="K46" s="82" t="s">
        <v>570</v>
      </c>
    </row>
    <row r="47" spans="1:11" ht="14.45" customHeight="1">
      <c r="A47" s="270">
        <f>J47</f>
        <v>0</v>
      </c>
      <c r="B47" s="377"/>
      <c r="C47" s="378"/>
      <c r="D47" s="378"/>
      <c r="E47" s="378"/>
      <c r="F47" s="378"/>
      <c r="G47" s="378"/>
      <c r="H47" s="378"/>
      <c r="I47" s="379"/>
      <c r="J47" s="10"/>
      <c r="K47" s="10"/>
    </row>
    <row r="48" spans="1:11">
      <c r="A48" s="270">
        <f t="shared" ref="A48:A56" si="2">J48</f>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c r="A52" s="270">
        <f t="shared" si="2"/>
        <v>0</v>
      </c>
      <c r="B52" s="380"/>
      <c r="C52" s="381"/>
      <c r="D52" s="381"/>
      <c r="E52" s="381"/>
      <c r="F52" s="381"/>
      <c r="G52" s="381"/>
      <c r="H52" s="381"/>
      <c r="I52" s="381"/>
      <c r="J52" s="10"/>
      <c r="K52" s="10"/>
    </row>
    <row r="53" spans="1:11">
      <c r="A53" s="270">
        <f t="shared" si="2"/>
        <v>0</v>
      </c>
      <c r="B53" s="380"/>
      <c r="C53" s="381"/>
      <c r="D53" s="381"/>
      <c r="E53" s="381"/>
      <c r="F53" s="381"/>
      <c r="G53" s="381"/>
      <c r="H53" s="381"/>
      <c r="I53" s="381"/>
      <c r="J53" s="10"/>
      <c r="K53" s="10"/>
    </row>
    <row r="54" spans="1:11">
      <c r="A54" s="270">
        <f t="shared" si="2"/>
        <v>0</v>
      </c>
      <c r="B54" s="380"/>
      <c r="C54" s="381"/>
      <c r="D54" s="381"/>
      <c r="E54" s="381"/>
      <c r="F54" s="381"/>
      <c r="G54" s="381"/>
      <c r="H54" s="381"/>
      <c r="I54" s="381"/>
      <c r="J54" s="10"/>
      <c r="K54" s="10"/>
    </row>
    <row r="55" spans="1:11">
      <c r="A55" s="270">
        <f t="shared" si="2"/>
        <v>0</v>
      </c>
      <c r="B55" s="380"/>
      <c r="C55" s="381"/>
      <c r="D55" s="381"/>
      <c r="E55" s="381"/>
      <c r="F55" s="381"/>
      <c r="G55" s="381"/>
      <c r="H55" s="381"/>
      <c r="I55" s="381"/>
      <c r="J55" s="10"/>
      <c r="K55" s="10"/>
    </row>
    <row r="56" spans="1:11" ht="14.65" thickBot="1">
      <c r="A56" s="270">
        <f t="shared" si="2"/>
        <v>0</v>
      </c>
      <c r="B56" s="382"/>
      <c r="C56" s="383"/>
      <c r="D56" s="383"/>
      <c r="E56" s="383"/>
      <c r="F56" s="383"/>
      <c r="G56" s="383"/>
      <c r="H56" s="383"/>
      <c r="I56" s="383"/>
      <c r="J56" s="10"/>
      <c r="K56" s="10"/>
    </row>
  </sheetData>
  <mergeCells count="30">
    <mergeCell ref="B26:I26"/>
    <mergeCell ref="B21:I21"/>
    <mergeCell ref="B22:I22"/>
    <mergeCell ref="B23:I23"/>
    <mergeCell ref="B24:I24"/>
    <mergeCell ref="B25:I25"/>
    <mergeCell ref="B41:I41"/>
    <mergeCell ref="B27:I27"/>
    <mergeCell ref="B28:I28"/>
    <mergeCell ref="B29:I29"/>
    <mergeCell ref="B30:I30"/>
    <mergeCell ref="B34:I34"/>
    <mergeCell ref="B35:I35"/>
    <mergeCell ref="B36:I36"/>
    <mergeCell ref="B37:I37"/>
    <mergeCell ref="B38:I38"/>
    <mergeCell ref="B39:I39"/>
    <mergeCell ref="B40:I40"/>
    <mergeCell ref="B56:I56"/>
    <mergeCell ref="B42:I42"/>
    <mergeCell ref="B43:I43"/>
    <mergeCell ref="B47:I47"/>
    <mergeCell ref="B48:I48"/>
    <mergeCell ref="B49:I49"/>
    <mergeCell ref="B50:I50"/>
    <mergeCell ref="B51:I51"/>
    <mergeCell ref="B52:I52"/>
    <mergeCell ref="B53:I53"/>
    <mergeCell ref="B54:I54"/>
    <mergeCell ref="B55:I55"/>
  </mergeCells>
  <conditionalFormatting sqref="E7:I7 E9:I9 E11:I11 E15:I15 E13:I13 E17:I17">
    <cfRule type="expression" dxfId="622" priority="3" stopIfTrue="1">
      <formula>IF(SUM(E8:I8)=1,1,0)</formula>
    </cfRule>
  </conditionalFormatting>
  <conditionalFormatting sqref="E14">
    <cfRule type="expression" dxfId="621" priority="9" stopIfTrue="1">
      <formula>IF(SUM(#REF!)=1,1,0)</formula>
    </cfRule>
  </conditionalFormatting>
  <conditionalFormatting sqref="M1">
    <cfRule type="containsText" dxfId="620" priority="1" operator="containsText" text="n/a">
      <formula>NOT(ISERROR(SEARCH("n/a",M1)))</formula>
    </cfRule>
    <cfRule type="containsText" dxfId="619" priority="2" operator="containsText" text="no">
      <formula>NOT(ISERROR(SEARCH("no",M1)))</formula>
    </cfRule>
  </conditionalFormatting>
  <dataValidations count="3">
    <dataValidation type="list" allowBlank="1" showInputMessage="1" showErrorMessage="1" sqref="B10 B14 B12" xr:uid="{00000000-0002-0000-0E00-000000000000}">
      <formula1>$D$6:$J$6</formula1>
    </dataValidation>
    <dataValidation allowBlank="1" showInputMessage="1" showErrorMessage="1" prompt="Select the cell to the left to access full dropdown list" sqref="C7 C15 C13 C11 C9" xr:uid="{00000000-0002-0000-0E00-000001000000}"/>
    <dataValidation type="list" allowBlank="1" showInputMessage="1" showErrorMessage="1" sqref="B7 B15 B13 B11 B9" xr:uid="{00000000-0002-0000-0E00-000002000000}">
      <formula1>$E$6:$J$6</formula1>
    </dataValidation>
  </dataValidations>
  <hyperlinks>
    <hyperlink ref="M1" location="TOC!A1" display="Return to Table of Contents" xr:uid="{00000000-0004-0000-0E00-000000000000}"/>
    <hyperlink ref="D2" location="'S2'!G152" display="'S2'!G152" xr:uid="{00000000-0004-0000-0E00-000001000000}"/>
    <hyperlink ref="D15" location="'S2'!G236" display="'S2'!G236" xr:uid="{00000000-0004-0000-0E00-000002000000}"/>
    <hyperlink ref="D13" location="'S2'!G223" display="'S2'!G223" xr:uid="{00000000-0004-0000-0E00-000003000000}"/>
    <hyperlink ref="D11" location="'S2'!G208" display="'S2'!G208" xr:uid="{00000000-0004-0000-0E00-000004000000}"/>
    <hyperlink ref="D9" location="'S2'!G190" display="'S2'!G190" xr:uid="{00000000-0004-0000-0E00-000005000000}"/>
    <hyperlink ref="D7" location="'S2'!G155" display="'S2'!G155" xr:uid="{00000000-0004-0000-0E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3000000}">
          <x14:formula1>
            <xm:f>Assessment_DataCollection!$V$1:$V$13</xm:f>
          </x14:formula1>
          <xm:sqref>J34:K43 J47:K56 J21:K30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K86"/>
  <sheetViews>
    <sheetView showGridLines="0" workbookViewId="0">
      <selection activeCell="A83" sqref="A83"/>
    </sheetView>
  </sheetViews>
  <sheetFormatPr defaultRowHeight="14.25"/>
  <cols>
    <col min="3" max="8" width="14.140625" customWidth="1"/>
    <col min="9" max="10" width="9.5703125" customWidth="1"/>
  </cols>
  <sheetData>
    <row r="1" spans="1:11">
      <c r="A1" s="25" t="str">
        <f>Assessment_DataCollection!A1</f>
        <v>SECTION</v>
      </c>
      <c r="B1" s="270"/>
      <c r="C1" s="175" t="str">
        <f>Assessment_DataCollection!B129</f>
        <v>Education / Training</v>
      </c>
      <c r="D1" s="270"/>
      <c r="E1" s="270"/>
      <c r="F1" s="270"/>
      <c r="G1" s="270"/>
      <c r="H1" s="100" t="s">
        <v>81</v>
      </c>
      <c r="I1" s="270"/>
      <c r="J1" s="270"/>
      <c r="K1" s="270"/>
    </row>
    <row r="2" spans="1:11">
      <c r="A2" s="30" t="s">
        <v>601</v>
      </c>
      <c r="B2" s="270"/>
      <c r="C2" s="270"/>
      <c r="D2" s="270"/>
      <c r="E2" s="270"/>
      <c r="F2" s="270"/>
      <c r="G2" s="270"/>
      <c r="H2" s="270"/>
      <c r="I2" s="270"/>
      <c r="J2" s="270"/>
      <c r="K2" s="270"/>
    </row>
    <row r="3" spans="1:11" ht="14.65" thickBot="1">
      <c r="A3" s="270"/>
      <c r="B3" s="270"/>
      <c r="C3" s="17"/>
      <c r="D3" s="270"/>
      <c r="E3" s="270"/>
      <c r="F3" s="270"/>
      <c r="G3" s="270"/>
      <c r="H3" s="270"/>
      <c r="I3" s="270"/>
      <c r="J3" s="270"/>
      <c r="K3" s="270"/>
    </row>
    <row r="4" spans="1:11">
      <c r="A4" s="270"/>
      <c r="B4" s="270"/>
      <c r="C4" s="39" t="s">
        <v>15</v>
      </c>
      <c r="D4" s="44">
        <f>'S2S2.1'!C2</f>
        <v>2.1</v>
      </c>
      <c r="E4" s="38">
        <f>'S2S2.2'!C2</f>
        <v>2.2000000000000002</v>
      </c>
      <c r="F4" s="38">
        <f>'S2S2.3'!C2</f>
        <v>2.2999999999999998</v>
      </c>
      <c r="G4" s="38">
        <f>'S2S2.4'!C2</f>
        <v>2.4</v>
      </c>
      <c r="H4" s="275"/>
      <c r="I4" s="275"/>
      <c r="J4" s="275"/>
      <c r="K4" s="275"/>
    </row>
    <row r="5" spans="1:11" ht="56.1" customHeight="1" thickBot="1">
      <c r="A5" s="25" t="s">
        <v>555</v>
      </c>
      <c r="B5" s="13"/>
      <c r="C5" s="40" t="s">
        <v>602</v>
      </c>
      <c r="D5" s="80" t="str">
        <f>'S2S2.1'!D2</f>
        <v>2.1 Driver Education Curricula</v>
      </c>
      <c r="E5" s="80" t="str">
        <f>'S2S2.2'!D2</f>
        <v>Student Evaluation</v>
      </c>
      <c r="F5" s="80" t="str">
        <f>'S2S2.3'!D2</f>
        <v>Delivery Methods</v>
      </c>
      <c r="G5" s="80" t="str">
        <f>'S2S2.4'!D2</f>
        <v>Online Delivery Methods</v>
      </c>
      <c r="H5" s="275"/>
      <c r="I5" s="263" t="s">
        <v>716</v>
      </c>
      <c r="J5" s="275"/>
      <c r="K5" s="275"/>
    </row>
    <row r="6" spans="1:11" ht="14.65" thickTop="1">
      <c r="A6" s="368" t="s">
        <v>604</v>
      </c>
      <c r="B6" s="368"/>
      <c r="C6" s="46">
        <f>SUM(D6:G6)</f>
        <v>20</v>
      </c>
      <c r="D6" s="270">
        <f>'S2S2.1'!E21</f>
        <v>7</v>
      </c>
      <c r="E6" s="270">
        <f>'S2S2.2'!E12</f>
        <v>2</v>
      </c>
      <c r="F6" s="270">
        <f>'S2S2.3'!E19</f>
        <v>6</v>
      </c>
      <c r="G6" s="270">
        <f>'S2S2.4'!E17</f>
        <v>5</v>
      </c>
      <c r="H6" s="275"/>
      <c r="I6" s="275">
        <f>C6*0</f>
        <v>0</v>
      </c>
      <c r="J6" s="275"/>
      <c r="K6" s="275"/>
    </row>
    <row r="7" spans="1:11">
      <c r="A7" s="369" t="s">
        <v>605</v>
      </c>
      <c r="B7" s="369"/>
      <c r="C7" s="41">
        <f>SUM(D7:G7)</f>
        <v>0</v>
      </c>
      <c r="D7" s="270">
        <f>'S2S2.1'!F21</f>
        <v>0</v>
      </c>
      <c r="E7" s="270">
        <f>'S2S2.2'!F12</f>
        <v>0</v>
      </c>
      <c r="F7" s="270">
        <f>'S2S2.3'!F19</f>
        <v>0</v>
      </c>
      <c r="G7" s="270">
        <f>'S2S2.4'!F17</f>
        <v>0</v>
      </c>
      <c r="H7" s="275"/>
      <c r="I7" s="275">
        <f>C7*45</f>
        <v>0</v>
      </c>
      <c r="J7" s="275"/>
      <c r="K7" s="275"/>
    </row>
    <row r="8" spans="1:11">
      <c r="A8" s="369" t="s">
        <v>606</v>
      </c>
      <c r="B8" s="369"/>
      <c r="C8" s="41">
        <f>SUM(D8:G8)</f>
        <v>0</v>
      </c>
      <c r="D8" s="270">
        <f>'S2S2.1'!G21</f>
        <v>0</v>
      </c>
      <c r="E8" s="270">
        <f>'S2S2.2'!G12</f>
        <v>0</v>
      </c>
      <c r="F8" s="270">
        <f>'S2S2.3'!G19</f>
        <v>0</v>
      </c>
      <c r="G8" s="270">
        <f>'S2S2.4'!G17</f>
        <v>0</v>
      </c>
      <c r="H8" s="275"/>
      <c r="I8" s="275">
        <f>C8*90</f>
        <v>0</v>
      </c>
      <c r="J8" s="275"/>
      <c r="K8" s="275"/>
    </row>
    <row r="9" spans="1:11">
      <c r="A9" s="369" t="s">
        <v>607</v>
      </c>
      <c r="B9" s="369"/>
      <c r="C9" s="41">
        <f>SUM(D9:G9)</f>
        <v>0</v>
      </c>
      <c r="D9" s="270">
        <f>'S2S2.1'!H21</f>
        <v>0</v>
      </c>
      <c r="E9" s="270">
        <f>'S2S2.2'!H12</f>
        <v>0</v>
      </c>
      <c r="F9" s="270">
        <f>'S2S2.3'!H19</f>
        <v>0</v>
      </c>
      <c r="G9" s="270">
        <f>'S2S2.4'!H17</f>
        <v>0</v>
      </c>
      <c r="H9" s="275"/>
      <c r="I9" s="275">
        <f>C9*135</f>
        <v>0</v>
      </c>
      <c r="J9" s="275"/>
      <c r="K9" s="275"/>
    </row>
    <row r="10" spans="1:11" ht="14.65" thickBot="1">
      <c r="A10" s="370" t="s">
        <v>608</v>
      </c>
      <c r="B10" s="370"/>
      <c r="C10" s="42">
        <f>SUM(D10:G10)</f>
        <v>0</v>
      </c>
      <c r="D10" s="13">
        <f>'S2S2.1'!I21</f>
        <v>0</v>
      </c>
      <c r="E10" s="13">
        <f>'S2S2.2'!I12</f>
        <v>0</v>
      </c>
      <c r="F10" s="13">
        <f>'S2S2.3'!I19</f>
        <v>0</v>
      </c>
      <c r="G10" s="13">
        <f>'S2S2.4'!I17</f>
        <v>0</v>
      </c>
      <c r="H10" s="262"/>
      <c r="I10" s="262">
        <f>C10*180</f>
        <v>0</v>
      </c>
      <c r="J10" s="275"/>
      <c r="K10" s="275"/>
    </row>
    <row r="11" spans="1:11" ht="15" thickTop="1" thickBot="1">
      <c r="A11" s="270"/>
      <c r="B11" s="270"/>
      <c r="C11" s="47">
        <f>SUM(C6:C10)</f>
        <v>20</v>
      </c>
      <c r="D11" s="45"/>
      <c r="E11" s="270"/>
      <c r="F11" s="270"/>
      <c r="G11" s="270"/>
      <c r="H11" s="275" t="s">
        <v>15</v>
      </c>
      <c r="I11" s="275">
        <f>ROUND((SUM(I6:I10)/C11),0)</f>
        <v>0</v>
      </c>
      <c r="J11" s="275">
        <f>360-I11</f>
        <v>360</v>
      </c>
      <c r="K11" s="275"/>
    </row>
    <row r="16" spans="1:11">
      <c r="A16" s="270"/>
      <c r="B16" s="270"/>
      <c r="C16" s="270"/>
      <c r="D16" s="270"/>
      <c r="E16" s="17"/>
      <c r="F16" s="270"/>
      <c r="G16" s="270"/>
      <c r="H16" s="270"/>
      <c r="I16" s="270"/>
      <c r="J16" s="270"/>
      <c r="K16" s="270"/>
    </row>
    <row r="17" spans="5:5">
      <c r="E17" s="17"/>
    </row>
    <row r="32" spans="5:5" ht="14.65" thickBot="1">
      <c r="E32" s="270"/>
    </row>
    <row r="33" spans="1:10" ht="43.15" thickBot="1">
      <c r="A33" s="271" t="s">
        <v>568</v>
      </c>
      <c r="B33" s="272"/>
      <c r="C33" s="272"/>
      <c r="D33" s="272"/>
      <c r="E33" s="272"/>
      <c r="F33" s="272"/>
      <c r="G33" s="273" t="s">
        <v>569</v>
      </c>
      <c r="H33" s="270"/>
      <c r="I33" s="270"/>
      <c r="J33" s="270"/>
    </row>
    <row r="34" spans="1:10" s="270" customFormat="1" ht="15.4" thickBot="1">
      <c r="A34" s="271" t="s">
        <v>26</v>
      </c>
      <c r="B34" s="272"/>
      <c r="C34" s="272"/>
      <c r="D34" s="272"/>
      <c r="E34" s="272"/>
      <c r="F34" s="272"/>
      <c r="G34" s="265"/>
    </row>
    <row r="35" spans="1:10" ht="15" customHeight="1" thickBot="1">
      <c r="A35" s="365" t="e">
        <f>VLOOKUP(G35,'S2S2.1'!$A$25:$I$34,2,FALSE)</f>
        <v>#N/A</v>
      </c>
      <c r="B35" s="366"/>
      <c r="C35" s="366"/>
      <c r="D35" s="366"/>
      <c r="E35" s="366"/>
      <c r="F35" s="367"/>
      <c r="G35" s="274">
        <v>1</v>
      </c>
      <c r="H35" s="270"/>
      <c r="I35" s="270"/>
      <c r="J35" s="270"/>
    </row>
    <row r="36" spans="1:10" ht="14.65" thickBot="1">
      <c r="A36" s="365" t="e">
        <f>VLOOKUP(G36,'S2S2.1'!$A$25:$I$34,2,FALSE)</f>
        <v>#N/A</v>
      </c>
      <c r="B36" s="366"/>
      <c r="C36" s="366"/>
      <c r="D36" s="366"/>
      <c r="E36" s="366"/>
      <c r="F36" s="367"/>
      <c r="G36" s="274">
        <v>2</v>
      </c>
      <c r="H36" s="270"/>
      <c r="I36" s="270"/>
      <c r="J36" s="270"/>
    </row>
    <row r="37" spans="1:10" ht="15" customHeight="1" thickBot="1">
      <c r="A37" s="365" t="e">
        <f>VLOOKUP(G37,'S2S2.1'!$A$25:$I$34,2,FALSE)</f>
        <v>#N/A</v>
      </c>
      <c r="B37" s="366"/>
      <c r="C37" s="366"/>
      <c r="D37" s="366"/>
      <c r="E37" s="366"/>
      <c r="F37" s="367"/>
      <c r="G37" s="274">
        <v>3</v>
      </c>
      <c r="H37" s="270"/>
      <c r="I37" s="270"/>
      <c r="J37" s="270"/>
    </row>
    <row r="38" spans="1:10" s="270" customFormat="1" ht="15" customHeight="1" thickBot="1">
      <c r="A38" s="276" t="s">
        <v>28</v>
      </c>
      <c r="B38" s="277"/>
      <c r="C38" s="277"/>
      <c r="D38" s="277"/>
      <c r="E38" s="277"/>
      <c r="F38" s="277"/>
      <c r="G38" s="266"/>
    </row>
    <row r="39" spans="1:10" ht="15" customHeight="1" thickBot="1">
      <c r="A39" s="365" t="e">
        <f>VLOOKUP(G39,'S2S2.2'!$A$16:$I$25,2,FALSE)</f>
        <v>#N/A</v>
      </c>
      <c r="B39" s="366"/>
      <c r="C39" s="366"/>
      <c r="D39" s="366"/>
      <c r="E39" s="366"/>
      <c r="F39" s="367"/>
      <c r="G39" s="274">
        <v>1</v>
      </c>
      <c r="H39" s="270"/>
      <c r="I39" s="270"/>
      <c r="J39" s="270"/>
    </row>
    <row r="40" spans="1:10" ht="14.65" thickBot="1">
      <c r="A40" s="365" t="e">
        <f>VLOOKUP(G40,'S2S2.2'!$A$16:$I$25,2,FALSE)</f>
        <v>#N/A</v>
      </c>
      <c r="B40" s="366"/>
      <c r="C40" s="366"/>
      <c r="D40" s="366"/>
      <c r="E40" s="366"/>
      <c r="F40" s="367"/>
      <c r="G40" s="274">
        <v>2</v>
      </c>
      <c r="H40" s="270"/>
      <c r="I40" s="270"/>
      <c r="J40" s="270"/>
    </row>
    <row r="41" spans="1:10" ht="15" customHeight="1" thickBot="1">
      <c r="A41" s="365" t="e">
        <f>VLOOKUP(G41,'S2S2.2'!$A$16:$I$25,2,FALSE)</f>
        <v>#N/A</v>
      </c>
      <c r="B41" s="366"/>
      <c r="C41" s="366"/>
      <c r="D41" s="366"/>
      <c r="E41" s="366"/>
      <c r="F41" s="367"/>
      <c r="G41" s="274">
        <v>3</v>
      </c>
      <c r="H41" s="270"/>
      <c r="I41" s="270"/>
      <c r="J41" s="270"/>
    </row>
    <row r="42" spans="1:10" s="270" customFormat="1" ht="15" customHeight="1" thickBot="1">
      <c r="A42" s="276" t="s">
        <v>30</v>
      </c>
      <c r="B42" s="277"/>
      <c r="C42" s="277"/>
      <c r="D42" s="277"/>
      <c r="E42" s="277"/>
      <c r="F42" s="277"/>
      <c r="G42" s="266"/>
    </row>
    <row r="43" spans="1:10" ht="15" customHeight="1" thickBot="1">
      <c r="A43" s="365" t="e">
        <f>VLOOKUP(G43,'S2S2.3'!$A$20:$I$29,2,FALSE)</f>
        <v>#N/A</v>
      </c>
      <c r="B43" s="366"/>
      <c r="C43" s="366"/>
      <c r="D43" s="366"/>
      <c r="E43" s="366"/>
      <c r="F43" s="367"/>
      <c r="G43" s="274">
        <v>1</v>
      </c>
      <c r="H43" s="270"/>
      <c r="I43" s="270"/>
      <c r="J43" s="270"/>
    </row>
    <row r="44" spans="1:10" ht="14.65" thickBot="1">
      <c r="A44" s="365" t="e">
        <f>VLOOKUP(G44,'S2S2.3'!$A$23:$I$32,2,FALSE)</f>
        <v>#N/A</v>
      </c>
      <c r="B44" s="366"/>
      <c r="C44" s="366"/>
      <c r="D44" s="366"/>
      <c r="E44" s="366"/>
      <c r="F44" s="367"/>
      <c r="G44" s="274">
        <v>2</v>
      </c>
      <c r="H44" s="270"/>
      <c r="I44" s="270"/>
      <c r="J44" s="270"/>
    </row>
    <row r="45" spans="1:10" ht="15" customHeight="1" thickBot="1">
      <c r="A45" s="365" t="e">
        <f>VLOOKUP(G45,'S2S2.3'!$A$23:$I$32,2,FALSE)</f>
        <v>#N/A</v>
      </c>
      <c r="B45" s="366"/>
      <c r="C45" s="366"/>
      <c r="D45" s="366"/>
      <c r="E45" s="366"/>
      <c r="F45" s="367"/>
      <c r="G45" s="274">
        <v>3</v>
      </c>
      <c r="H45" s="270"/>
      <c r="I45" s="270"/>
      <c r="J45" s="270"/>
    </row>
    <row r="46" spans="1:10" s="270" customFormat="1" ht="15" customHeight="1" thickBot="1">
      <c r="A46" s="271" t="s">
        <v>32</v>
      </c>
      <c r="B46" s="277"/>
      <c r="C46" s="277"/>
      <c r="D46" s="277"/>
      <c r="E46" s="277"/>
      <c r="F46" s="277"/>
      <c r="G46" s="269"/>
    </row>
    <row r="47" spans="1:10" ht="15" customHeight="1" thickBot="1">
      <c r="A47" s="365" t="e">
        <f>VLOOKUP(G47,'S2S2.4'!$A$21:$I$30,2,FALSE)</f>
        <v>#N/A</v>
      </c>
      <c r="B47" s="366"/>
      <c r="C47" s="366"/>
      <c r="D47" s="366"/>
      <c r="E47" s="366"/>
      <c r="F47" s="367"/>
      <c r="G47" s="274">
        <v>1</v>
      </c>
      <c r="H47" s="270"/>
      <c r="I47" s="270"/>
      <c r="J47" s="270"/>
    </row>
    <row r="48" spans="1:10" ht="14.65" thickBot="1">
      <c r="A48" s="365" t="e">
        <f>VLOOKUP(G48,'S2S2.4'!$A$21:$I$30,2,FALSE)</f>
        <v>#N/A</v>
      </c>
      <c r="B48" s="366"/>
      <c r="C48" s="366"/>
      <c r="D48" s="366"/>
      <c r="E48" s="366"/>
      <c r="F48" s="367"/>
      <c r="G48" s="274">
        <v>2</v>
      </c>
      <c r="H48" s="270"/>
      <c r="I48" s="270"/>
      <c r="J48" s="270"/>
    </row>
    <row r="49" spans="1:10" ht="15" customHeight="1" thickBot="1">
      <c r="A49" s="365" t="e">
        <f>VLOOKUP(G49,'S2S2.4'!$A$21:$I$30,2,FALSE)</f>
        <v>#N/A</v>
      </c>
      <c r="B49" s="366"/>
      <c r="C49" s="366"/>
      <c r="D49" s="366"/>
      <c r="E49" s="366"/>
      <c r="F49" s="367"/>
      <c r="G49" s="274">
        <v>3</v>
      </c>
      <c r="H49" s="270"/>
      <c r="I49" s="270"/>
      <c r="J49" s="270"/>
    </row>
    <row r="50" spans="1:10" ht="14.65" thickBot="1">
      <c r="A50" s="270"/>
      <c r="B50" s="270"/>
      <c r="C50" s="270"/>
      <c r="D50" s="270"/>
      <c r="E50" s="270"/>
      <c r="F50" s="270"/>
      <c r="G50" s="270"/>
      <c r="H50" s="270"/>
      <c r="I50" s="270"/>
      <c r="J50" s="270"/>
    </row>
    <row r="51" spans="1:10" ht="43.15" thickBot="1">
      <c r="A51" s="271" t="s">
        <v>571</v>
      </c>
      <c r="B51" s="272"/>
      <c r="C51" s="272"/>
      <c r="D51" s="272"/>
      <c r="E51" s="272"/>
      <c r="F51" s="272"/>
      <c r="G51" s="273" t="s">
        <v>569</v>
      </c>
      <c r="H51" s="270"/>
      <c r="I51" s="270"/>
      <c r="J51" s="270"/>
    </row>
    <row r="52" spans="1:10" s="270" customFormat="1" ht="15.4" thickBot="1">
      <c r="A52" s="271" t="s">
        <v>26</v>
      </c>
      <c r="B52" s="272"/>
      <c r="C52" s="272"/>
      <c r="D52" s="272"/>
      <c r="E52" s="272"/>
      <c r="F52" s="272"/>
      <c r="G52" s="265"/>
    </row>
    <row r="53" spans="1:10" ht="14.65" thickBot="1">
      <c r="A53" s="365" t="e">
        <f>VLOOKUP(G53,'S2S2.1'!$A$38:$I$47,2,FALSE)</f>
        <v>#N/A</v>
      </c>
      <c r="B53" s="366"/>
      <c r="C53" s="366"/>
      <c r="D53" s="366"/>
      <c r="E53" s="366"/>
      <c r="F53" s="367"/>
      <c r="G53" s="274">
        <v>1</v>
      </c>
      <c r="H53" s="270"/>
      <c r="I53" s="270"/>
      <c r="J53" s="270"/>
    </row>
    <row r="54" spans="1:10" ht="15" customHeight="1" thickBot="1">
      <c r="A54" s="365" t="e">
        <f>VLOOKUP(G54,'S2S2.1'!$A$38:$I$47,2,FALSE)</f>
        <v>#N/A</v>
      </c>
      <c r="B54" s="366"/>
      <c r="C54" s="366"/>
      <c r="D54" s="366"/>
      <c r="E54" s="366"/>
      <c r="F54" s="367"/>
      <c r="G54" s="274">
        <v>2</v>
      </c>
      <c r="H54" s="270"/>
      <c r="I54" s="270"/>
      <c r="J54" s="270"/>
    </row>
    <row r="55" spans="1:10" ht="15" customHeight="1" thickBot="1">
      <c r="A55" s="365" t="e">
        <f>VLOOKUP(G55,'S2S2.1'!$A$38:$I$47,2,FALSE)</f>
        <v>#N/A</v>
      </c>
      <c r="B55" s="366"/>
      <c r="C55" s="366"/>
      <c r="D55" s="366"/>
      <c r="E55" s="366"/>
      <c r="F55" s="367"/>
      <c r="G55" s="274">
        <v>3</v>
      </c>
      <c r="H55" s="270"/>
      <c r="I55" s="270"/>
      <c r="J55" s="270"/>
    </row>
    <row r="56" spans="1:10" s="270" customFormat="1" ht="15" customHeight="1" thickBot="1">
      <c r="A56" s="276" t="s">
        <v>28</v>
      </c>
      <c r="B56" s="277"/>
      <c r="C56" s="277"/>
      <c r="D56" s="277"/>
      <c r="E56" s="277"/>
      <c r="F56" s="277"/>
      <c r="G56" s="266"/>
    </row>
    <row r="57" spans="1:10" ht="14.65" thickBot="1">
      <c r="A57" s="365" t="e">
        <f>VLOOKUP(G57,'S2S2.2'!$A$29:$I$38,2,FALSE)</f>
        <v>#N/A</v>
      </c>
      <c r="B57" s="366"/>
      <c r="C57" s="366"/>
      <c r="D57" s="366"/>
      <c r="E57" s="366"/>
      <c r="F57" s="367"/>
      <c r="G57" s="274">
        <v>1</v>
      </c>
      <c r="H57" s="270"/>
      <c r="I57" s="270"/>
      <c r="J57" s="270"/>
    </row>
    <row r="58" spans="1:10" ht="15" customHeight="1" thickBot="1">
      <c r="A58" s="365" t="e">
        <f>VLOOKUP(G58,'S2S2.2'!$A$29:$I$38,2,FALSE)</f>
        <v>#N/A</v>
      </c>
      <c r="B58" s="366"/>
      <c r="C58" s="366"/>
      <c r="D58" s="366"/>
      <c r="E58" s="366"/>
      <c r="F58" s="367"/>
      <c r="G58" s="274">
        <v>2</v>
      </c>
      <c r="H58" s="270"/>
      <c r="I58" s="270"/>
      <c r="J58" s="270"/>
    </row>
    <row r="59" spans="1:10" ht="15" customHeight="1" thickBot="1">
      <c r="A59" s="365" t="e">
        <f>VLOOKUP(G59,'S2S2.2'!$A$29:$I$38,2,FALSE)</f>
        <v>#N/A</v>
      </c>
      <c r="B59" s="366"/>
      <c r="C59" s="366"/>
      <c r="D59" s="366"/>
      <c r="E59" s="366"/>
      <c r="F59" s="367"/>
      <c r="G59" s="274">
        <v>3</v>
      </c>
      <c r="H59" s="270"/>
      <c r="I59" s="270"/>
      <c r="J59" s="270"/>
    </row>
    <row r="60" spans="1:10" s="270" customFormat="1" ht="15" customHeight="1" thickBot="1">
      <c r="A60" s="276" t="s">
        <v>30</v>
      </c>
      <c r="B60" s="277"/>
      <c r="C60" s="277"/>
      <c r="D60" s="277"/>
      <c r="E60" s="277"/>
      <c r="F60" s="277"/>
      <c r="G60" s="266"/>
    </row>
    <row r="61" spans="1:10" ht="14.65" thickBot="1">
      <c r="A61" s="365" t="e">
        <f>VLOOKUP(G61,'S2S2.3'!$A$36:$I$45,2,FALSE)</f>
        <v>#N/A</v>
      </c>
      <c r="B61" s="366"/>
      <c r="C61" s="366"/>
      <c r="D61" s="366"/>
      <c r="E61" s="366"/>
      <c r="F61" s="367"/>
      <c r="G61" s="274">
        <v>1</v>
      </c>
      <c r="H61" s="270"/>
      <c r="I61" s="270"/>
      <c r="J61" s="270"/>
    </row>
    <row r="62" spans="1:10" ht="15" customHeight="1" thickBot="1">
      <c r="A62" s="365" t="e">
        <f>VLOOKUP(G62,'S2S2.3'!$A$36:$I$45,2,FALSE)</f>
        <v>#N/A</v>
      </c>
      <c r="B62" s="366"/>
      <c r="C62" s="366"/>
      <c r="D62" s="366"/>
      <c r="E62" s="366"/>
      <c r="F62" s="367"/>
      <c r="G62" s="274">
        <v>2</v>
      </c>
      <c r="H62" s="270"/>
      <c r="I62" s="270"/>
      <c r="J62" s="270"/>
    </row>
    <row r="63" spans="1:10" s="268" customFormat="1" ht="15" customHeight="1" thickBot="1">
      <c r="A63" s="371" t="e">
        <f>VLOOKUP(G63,'S2S2.3'!$A$36:$I$45,2,FALSE)</f>
        <v>#N/A</v>
      </c>
      <c r="B63" s="372"/>
      <c r="C63" s="372"/>
      <c r="D63" s="372"/>
      <c r="E63" s="372"/>
      <c r="F63" s="373"/>
      <c r="G63" s="274">
        <v>3</v>
      </c>
    </row>
    <row r="64" spans="1:10" s="268" customFormat="1" ht="15" customHeight="1" thickBot="1">
      <c r="A64" s="271" t="s">
        <v>32</v>
      </c>
      <c r="B64" s="277"/>
      <c r="C64" s="277"/>
      <c r="D64" s="277"/>
      <c r="E64" s="277"/>
      <c r="F64" s="277"/>
      <c r="G64" s="269"/>
    </row>
    <row r="65" spans="1:10" s="268" customFormat="1" ht="14.65" thickBot="1">
      <c r="A65" s="371" t="e">
        <f>VLOOKUP(G65,'S2S2.4'!$A$34:$I$43,2,FALSE)</f>
        <v>#N/A</v>
      </c>
      <c r="B65" s="372"/>
      <c r="C65" s="372"/>
      <c r="D65" s="372"/>
      <c r="E65" s="372"/>
      <c r="F65" s="373"/>
      <c r="G65" s="274">
        <v>1</v>
      </c>
    </row>
    <row r="66" spans="1:10" ht="15" customHeight="1" thickBot="1">
      <c r="A66" s="365" t="e">
        <f>VLOOKUP(G66,'S2S2.4'!$A$34:$I$43,2,FALSE)</f>
        <v>#N/A</v>
      </c>
      <c r="B66" s="366"/>
      <c r="C66" s="366"/>
      <c r="D66" s="366"/>
      <c r="E66" s="366"/>
      <c r="F66" s="367"/>
      <c r="G66" s="274">
        <v>2</v>
      </c>
      <c r="H66" s="270"/>
      <c r="I66" s="270"/>
      <c r="J66" s="270"/>
    </row>
    <row r="67" spans="1:10" ht="15" customHeight="1" thickBot="1">
      <c r="A67" s="365" t="e">
        <f>VLOOKUP(G67,'S2S2.4'!$A$34:$I$43,2,FALSE)</f>
        <v>#N/A</v>
      </c>
      <c r="B67" s="366"/>
      <c r="C67" s="366"/>
      <c r="D67" s="366"/>
      <c r="E67" s="366"/>
      <c r="F67" s="367"/>
      <c r="G67" s="274">
        <v>3</v>
      </c>
      <c r="H67" s="270"/>
      <c r="I67" s="270"/>
      <c r="J67" s="270"/>
    </row>
    <row r="68" spans="1:10">
      <c r="A68" s="270"/>
      <c r="B68" s="270"/>
      <c r="C68" s="270"/>
      <c r="D68" s="270"/>
      <c r="E68" s="270"/>
      <c r="F68" s="270"/>
      <c r="G68" s="270"/>
      <c r="H68" s="270"/>
      <c r="I68" s="270"/>
      <c r="J68" s="270"/>
    </row>
    <row r="69" spans="1:10" ht="14.65" thickBot="1">
      <c r="A69" s="270"/>
      <c r="B69" s="270"/>
      <c r="C69" s="270"/>
      <c r="D69" s="270"/>
      <c r="E69" s="270"/>
      <c r="F69" s="270"/>
      <c r="G69" s="270"/>
      <c r="H69" s="270"/>
      <c r="I69" s="270"/>
      <c r="J69" s="270"/>
    </row>
    <row r="70" spans="1:10" ht="43.15" thickBot="1">
      <c r="A70" s="271" t="s">
        <v>575</v>
      </c>
      <c r="B70" s="272"/>
      <c r="C70" s="272"/>
      <c r="D70" s="272"/>
      <c r="E70" s="272"/>
      <c r="F70" s="272"/>
      <c r="G70" s="273" t="s">
        <v>569</v>
      </c>
      <c r="H70" s="270"/>
      <c r="I70" s="270"/>
      <c r="J70" s="270"/>
    </row>
    <row r="71" spans="1:10" s="270" customFormat="1" ht="15.4" thickBot="1">
      <c r="A71" s="271" t="s">
        <v>26</v>
      </c>
      <c r="B71" s="272"/>
      <c r="C71" s="272"/>
      <c r="D71" s="272"/>
      <c r="E71" s="272"/>
      <c r="F71" s="272"/>
      <c r="G71" s="265"/>
    </row>
    <row r="72" spans="1:10" ht="14.65" thickBot="1">
      <c r="A72" s="365" t="e">
        <f>VLOOKUP(G72,'S2S2.1'!$A$51:$I$60,2,FALSE)</f>
        <v>#N/A</v>
      </c>
      <c r="B72" s="366"/>
      <c r="C72" s="366"/>
      <c r="D72" s="366"/>
      <c r="E72" s="366"/>
      <c r="F72" s="367"/>
      <c r="G72" s="274">
        <v>1</v>
      </c>
      <c r="H72" s="270"/>
      <c r="I72" s="270"/>
      <c r="J72" s="270"/>
    </row>
    <row r="73" spans="1:10" ht="15" customHeight="1" thickBot="1">
      <c r="A73" s="365" t="e">
        <f>VLOOKUP(G73,'S2S2.1'!$A$51:$I$60,2,FALSE)</f>
        <v>#N/A</v>
      </c>
      <c r="B73" s="366"/>
      <c r="C73" s="366"/>
      <c r="D73" s="366"/>
      <c r="E73" s="366"/>
      <c r="F73" s="367"/>
      <c r="G73" s="274">
        <v>2</v>
      </c>
      <c r="H73" s="270"/>
      <c r="I73" s="270"/>
      <c r="J73" s="270"/>
    </row>
    <row r="74" spans="1:10" ht="15" customHeight="1" thickBot="1">
      <c r="A74" s="365" t="e">
        <f>VLOOKUP(G74,'S2S2.1'!$A$51:$I$60,2,FALSE)</f>
        <v>#N/A</v>
      </c>
      <c r="B74" s="366"/>
      <c r="C74" s="366"/>
      <c r="D74" s="366"/>
      <c r="E74" s="366"/>
      <c r="F74" s="367"/>
      <c r="G74" s="274">
        <v>3</v>
      </c>
      <c r="H74" s="270"/>
      <c r="I74" s="270"/>
      <c r="J74" s="270"/>
    </row>
    <row r="75" spans="1:10" s="270" customFormat="1" ht="15" customHeight="1" thickBot="1">
      <c r="A75" s="276" t="s">
        <v>28</v>
      </c>
      <c r="B75" s="277"/>
      <c r="C75" s="277"/>
      <c r="D75" s="277"/>
      <c r="E75" s="277"/>
      <c r="F75" s="277"/>
      <c r="G75" s="266"/>
    </row>
    <row r="76" spans="1:10" ht="14.65" thickBot="1">
      <c r="A76" s="365" t="e">
        <f>VLOOKUP(G76,'S2S2.2'!$A$42:$I$51,2,FALSE)</f>
        <v>#N/A</v>
      </c>
      <c r="B76" s="366"/>
      <c r="C76" s="366"/>
      <c r="D76" s="366"/>
      <c r="E76" s="366"/>
      <c r="F76" s="367"/>
      <c r="G76" s="274">
        <v>1</v>
      </c>
      <c r="H76" s="270"/>
      <c r="I76" s="270"/>
      <c r="J76" s="270"/>
    </row>
    <row r="77" spans="1:10" ht="15" customHeight="1" thickBot="1">
      <c r="A77" s="365" t="e">
        <f>VLOOKUP(G77,'S2S2.2'!$A$42:$I$51,2,FALSE)</f>
        <v>#N/A</v>
      </c>
      <c r="B77" s="366"/>
      <c r="C77" s="366"/>
      <c r="D77" s="366"/>
      <c r="E77" s="366"/>
      <c r="F77" s="367"/>
      <c r="G77" s="274">
        <v>2</v>
      </c>
      <c r="H77" s="270"/>
      <c r="I77" s="270"/>
      <c r="J77" s="270"/>
    </row>
    <row r="78" spans="1:10" ht="15" customHeight="1" thickBot="1">
      <c r="A78" s="365" t="e">
        <f>VLOOKUP(G78,'S2S2.2'!$A$42:$I$51,2,FALSE)</f>
        <v>#N/A</v>
      </c>
      <c r="B78" s="366"/>
      <c r="C78" s="366"/>
      <c r="D78" s="366"/>
      <c r="E78" s="366"/>
      <c r="F78" s="367"/>
      <c r="G78" s="274">
        <v>3</v>
      </c>
      <c r="H78" s="270"/>
      <c r="I78" s="270"/>
      <c r="J78" s="270"/>
    </row>
    <row r="79" spans="1:10" s="270" customFormat="1" ht="15" customHeight="1" thickBot="1">
      <c r="A79" s="276" t="s">
        <v>30</v>
      </c>
      <c r="B79" s="277"/>
      <c r="C79" s="277"/>
      <c r="D79" s="277"/>
      <c r="E79" s="277"/>
      <c r="F79" s="277"/>
      <c r="G79" s="266"/>
    </row>
    <row r="80" spans="1:10" ht="14.65" thickBot="1">
      <c r="A80" s="365" t="e">
        <f>VLOOKUP(G80,'S2S2.3'!$A$49:$I$58,2,FALSE)</f>
        <v>#N/A</v>
      </c>
      <c r="B80" s="366"/>
      <c r="C80" s="366"/>
      <c r="D80" s="366"/>
      <c r="E80" s="366"/>
      <c r="F80" s="367"/>
      <c r="G80" s="274">
        <v>1</v>
      </c>
      <c r="H80" s="270"/>
      <c r="I80" s="270"/>
      <c r="J80" s="270"/>
    </row>
    <row r="81" spans="1:10" ht="15" customHeight="1" thickBot="1">
      <c r="A81" s="365" t="e">
        <f>VLOOKUP(G81,'S2S2.3'!$A$49:$I$58,2,FALSE)</f>
        <v>#N/A</v>
      </c>
      <c r="B81" s="366"/>
      <c r="C81" s="366"/>
      <c r="D81" s="366"/>
      <c r="E81" s="366"/>
      <c r="F81" s="367"/>
      <c r="G81" s="274">
        <v>2</v>
      </c>
      <c r="H81" s="270"/>
      <c r="I81" s="270"/>
      <c r="J81" s="270"/>
    </row>
    <row r="82" spans="1:10" ht="15" customHeight="1" thickBot="1">
      <c r="A82" s="365" t="e">
        <f>VLOOKUP(G82,'S2S2.3'!$A$49:$I$58,2,FALSE)</f>
        <v>#N/A</v>
      </c>
      <c r="B82" s="366"/>
      <c r="C82" s="366"/>
      <c r="D82" s="366"/>
      <c r="E82" s="366"/>
      <c r="F82" s="367"/>
      <c r="G82" s="274">
        <v>3</v>
      </c>
      <c r="H82" s="270"/>
      <c r="I82" s="270"/>
      <c r="J82" s="270"/>
    </row>
    <row r="83" spans="1:10" s="270" customFormat="1" ht="15" customHeight="1" thickBot="1">
      <c r="A83" s="271" t="s">
        <v>32</v>
      </c>
      <c r="B83" s="277"/>
      <c r="C83" s="277"/>
      <c r="D83" s="277"/>
      <c r="E83" s="277"/>
      <c r="F83" s="277"/>
      <c r="G83" s="269"/>
    </row>
    <row r="84" spans="1:10" ht="14.65" thickBot="1">
      <c r="A84" s="365" t="e">
        <f>VLOOKUP(G84,'S2S2.4'!$A$47:$I$56,2,FALSE)</f>
        <v>#N/A</v>
      </c>
      <c r="B84" s="366"/>
      <c r="C84" s="366"/>
      <c r="D84" s="366"/>
      <c r="E84" s="366"/>
      <c r="F84" s="367"/>
      <c r="G84" s="274">
        <v>1</v>
      </c>
      <c r="H84" s="270"/>
      <c r="I84" s="270"/>
      <c r="J84" s="270"/>
    </row>
    <row r="85" spans="1:10" ht="15" customHeight="1" thickBot="1">
      <c r="A85" s="365" t="e">
        <f>VLOOKUP(G85,'S2S2.4'!$A$47:$I$56,2,FALSE)</f>
        <v>#N/A</v>
      </c>
      <c r="B85" s="366"/>
      <c r="C85" s="366"/>
      <c r="D85" s="366"/>
      <c r="E85" s="366"/>
      <c r="F85" s="367"/>
      <c r="G85" s="274">
        <v>2</v>
      </c>
      <c r="H85" s="270"/>
      <c r="I85" s="270"/>
      <c r="J85" s="270"/>
    </row>
    <row r="86" spans="1:10" ht="15" customHeight="1" thickBot="1">
      <c r="A86" s="365" t="e">
        <f>VLOOKUP(G86,'S2S2.4'!$A$47:$I$56,2,FALSE)</f>
        <v>#N/A</v>
      </c>
      <c r="B86" s="366"/>
      <c r="C86" s="366"/>
      <c r="D86" s="366"/>
      <c r="E86" s="366"/>
      <c r="F86" s="367"/>
      <c r="G86" s="274">
        <v>3</v>
      </c>
      <c r="H86" s="270"/>
      <c r="I86" s="270"/>
      <c r="J86" s="270"/>
    </row>
  </sheetData>
  <mergeCells count="41">
    <mergeCell ref="A74:F74"/>
    <mergeCell ref="A76:F76"/>
    <mergeCell ref="A77:F77"/>
    <mergeCell ref="A78:F78"/>
    <mergeCell ref="A86:F86"/>
    <mergeCell ref="A80:F80"/>
    <mergeCell ref="A81:F81"/>
    <mergeCell ref="A82:F82"/>
    <mergeCell ref="A84:F84"/>
    <mergeCell ref="A85:F85"/>
    <mergeCell ref="A61:F61"/>
    <mergeCell ref="A62:F62"/>
    <mergeCell ref="A63:F63"/>
    <mergeCell ref="A65:F65"/>
    <mergeCell ref="A73:F73"/>
    <mergeCell ref="A66:F66"/>
    <mergeCell ref="A67:F67"/>
    <mergeCell ref="A72:F72"/>
    <mergeCell ref="A35:F35"/>
    <mergeCell ref="A36:F36"/>
    <mergeCell ref="A37:F37"/>
    <mergeCell ref="A39:F39"/>
    <mergeCell ref="A40:F40"/>
    <mergeCell ref="A6:B6"/>
    <mergeCell ref="A7:B7"/>
    <mergeCell ref="A8:B8"/>
    <mergeCell ref="A9:B9"/>
    <mergeCell ref="A10:B10"/>
    <mergeCell ref="A41:F41"/>
    <mergeCell ref="A43:F43"/>
    <mergeCell ref="A44:F44"/>
    <mergeCell ref="A45:F45"/>
    <mergeCell ref="A47:F47"/>
    <mergeCell ref="A57:F57"/>
    <mergeCell ref="A58:F58"/>
    <mergeCell ref="A59:F59"/>
    <mergeCell ref="A48:F48"/>
    <mergeCell ref="A49:F49"/>
    <mergeCell ref="A53:F53"/>
    <mergeCell ref="A54:F54"/>
    <mergeCell ref="A55:F55"/>
  </mergeCells>
  <conditionalFormatting sqref="H1">
    <cfRule type="containsText" dxfId="618" priority="1" operator="containsText" text="n/a">
      <formula>NOT(ISERROR(SEARCH("n/a",H1)))</formula>
    </cfRule>
    <cfRule type="containsText" dxfId="617" priority="2" operator="containsText" text="no">
      <formula>NOT(ISERROR(SEARCH("no",H1)))</formula>
    </cfRule>
  </conditionalFormatting>
  <hyperlinks>
    <hyperlink ref="D5" location="'S2'!B2" display="'S2'!B2" xr:uid="{00000000-0004-0000-0F00-000000000000}"/>
    <hyperlink ref="E5" location="'S2'!B59" display="'S2'!B59" xr:uid="{00000000-0004-0000-0F00-000001000000}"/>
    <hyperlink ref="F5" location="'S2'!B76" display="'S2'!B76" xr:uid="{00000000-0004-0000-0F00-000002000000}"/>
    <hyperlink ref="G5" location="'S2'!B135" display="'S2'!B135" xr:uid="{00000000-0004-0000-0F00-000003000000}"/>
    <hyperlink ref="H1" location="TOC!A1" display="Return to Table of Contents" xr:uid="{00000000-0004-0000-0F00-000004000000}"/>
    <hyperlink ref="C1" location="'S2'!G3" display="'S2'!G3" xr:uid="{00000000-0004-0000-0F00-000005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Assessment_DataCollection!$V$2:$V$4</xm:f>
          </x14:formula1>
          <xm:sqref>G40:G42 G77:G79 G44:G46 G54:G56 G73:G75 G48:G49 G85:G86 G36:G38 G58:G60 G66:G67 G62:G64 G81:G83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U131"/>
  <sheetViews>
    <sheetView workbookViewId="0">
      <pane ySplit="2" topLeftCell="G126" activePane="bottomLeft" state="frozen"/>
      <selection pane="bottomLeft" activeCell="G126" sqref="G126"/>
    </sheetView>
  </sheetViews>
  <sheetFormatPr defaultRowHeight="14.25"/>
  <cols>
    <col min="1" max="1" width="9.28515625" customWidth="1"/>
    <col min="2" max="2" width="63.140625" style="135" customWidth="1"/>
    <col min="3" max="3" width="11" customWidth="1"/>
    <col min="4" max="4" width="11.5703125" customWidth="1"/>
    <col min="5" max="5" width="6.42578125" customWidth="1"/>
    <col min="6" max="6" width="9.140625" customWidth="1"/>
    <col min="7" max="7" width="63.140625" style="122" customWidth="1"/>
    <col min="8" max="8" width="13.5703125" style="133" customWidth="1"/>
    <col min="9" max="9" width="21.5703125" customWidth="1"/>
    <col min="10" max="10" width="48.5703125" customWidth="1"/>
    <col min="11" max="11" width="41.5703125" customWidth="1"/>
    <col min="12" max="12" width="13.5703125" customWidth="1"/>
    <col min="13" max="17" width="41.5703125" customWidth="1"/>
    <col min="18" max="20" width="12.5703125" customWidth="1"/>
    <col min="21" max="21" width="41.5703125" style="270" hidden="1" customWidth="1"/>
  </cols>
  <sheetData>
    <row r="1" spans="1:21" s="93" customFormat="1">
      <c r="A1" s="57" t="s">
        <v>216</v>
      </c>
      <c r="B1" s="150" t="s">
        <v>610</v>
      </c>
      <c r="C1" s="172" t="s">
        <v>81</v>
      </c>
      <c r="D1" s="173"/>
      <c r="E1" s="171"/>
      <c r="F1" s="57" t="s">
        <v>216</v>
      </c>
      <c r="G1" s="58" t="s">
        <v>217</v>
      </c>
      <c r="H1" s="218"/>
      <c r="I1" s="163"/>
      <c r="J1" s="163"/>
      <c r="K1" s="172" t="s">
        <v>81</v>
      </c>
      <c r="L1" s="167"/>
      <c r="M1" s="174" t="s">
        <v>218</v>
      </c>
      <c r="N1" s="167"/>
      <c r="O1" s="167"/>
      <c r="P1" s="172" t="s">
        <v>81</v>
      </c>
      <c r="Q1" s="167"/>
      <c r="R1" s="229" t="s">
        <v>218</v>
      </c>
      <c r="S1" s="197"/>
      <c r="U1" s="174" t="s">
        <v>717</v>
      </c>
    </row>
    <row r="2" spans="1:21" s="87" customFormat="1" ht="41.65">
      <c r="A2" s="8">
        <f>Assessment_DataCollection!A385</f>
        <v>3</v>
      </c>
      <c r="B2" s="137" t="str">
        <f>Assessment_DataCollection!B385</f>
        <v>Instructor Qualifications</v>
      </c>
      <c r="C2" s="8" t="str">
        <f>Assessment_DataCollection!C385</f>
        <v>Public</v>
      </c>
      <c r="D2" s="136" t="str">
        <f>Assessment_DataCollection!D385</f>
        <v>Private/ Commercial</v>
      </c>
      <c r="F2" s="8">
        <v>3</v>
      </c>
      <c r="G2" s="58" t="s">
        <v>718</v>
      </c>
      <c r="H2" s="228" t="s">
        <v>220</v>
      </c>
      <c r="I2" s="185" t="s">
        <v>221</v>
      </c>
      <c r="J2" s="186" t="s">
        <v>222</v>
      </c>
      <c r="K2" s="186" t="s">
        <v>223</v>
      </c>
      <c r="L2" s="222" t="s">
        <v>224</v>
      </c>
      <c r="M2" s="128" t="s">
        <v>225</v>
      </c>
      <c r="N2" s="166" t="s">
        <v>226</v>
      </c>
      <c r="O2" s="128" t="s">
        <v>227</v>
      </c>
      <c r="P2" s="196" t="s">
        <v>228</v>
      </c>
      <c r="Q2" s="186" t="s">
        <v>223</v>
      </c>
      <c r="R2" s="223" t="s">
        <v>229</v>
      </c>
      <c r="S2" s="223" t="s">
        <v>230</v>
      </c>
      <c r="U2" s="128" t="s">
        <v>225</v>
      </c>
    </row>
    <row r="3" spans="1:21">
      <c r="A3" s="8">
        <f>Assessment_DataCollection!A386</f>
        <v>3.1</v>
      </c>
      <c r="B3" s="225" t="str">
        <f>Assessment_DataCollection!B386</f>
        <v>Prerequisites</v>
      </c>
      <c r="C3" s="3"/>
      <c r="D3" s="3"/>
      <c r="E3" s="270"/>
      <c r="F3" s="8">
        <v>3.1</v>
      </c>
      <c r="G3" s="225" t="s">
        <v>719</v>
      </c>
      <c r="H3" s="220"/>
      <c r="I3" s="187"/>
      <c r="J3" s="187"/>
      <c r="K3" s="215"/>
      <c r="L3" s="221"/>
      <c r="M3" s="187"/>
      <c r="N3" s="187"/>
      <c r="O3" s="187"/>
      <c r="P3" s="188"/>
      <c r="Q3" s="188"/>
      <c r="R3" s="224"/>
      <c r="S3" s="224"/>
      <c r="T3" s="270"/>
      <c r="U3" s="187"/>
    </row>
    <row r="4" spans="1:21" ht="42.75">
      <c r="A4" s="8" t="str">
        <f>Assessment_DataCollection!A387</f>
        <v>3.1.1</v>
      </c>
      <c r="B4" s="225" t="str">
        <f>Assessment_DataCollection!B387</f>
        <v>3.1.1 States shall require the following prerequisites for instructor candidates receiving training. As recognized or determined by the State, each instructor candidate shall:</v>
      </c>
      <c r="C4" s="3"/>
      <c r="D4" s="3"/>
      <c r="E4" s="270"/>
      <c r="F4" s="8" t="s">
        <v>720</v>
      </c>
      <c r="G4" s="225" t="s">
        <v>721</v>
      </c>
      <c r="H4" s="189" t="s">
        <v>15</v>
      </c>
      <c r="I4" s="190"/>
      <c r="J4" s="191"/>
      <c r="K4" s="191"/>
      <c r="L4" s="189"/>
      <c r="M4" s="191"/>
      <c r="N4" s="191"/>
      <c r="O4" s="197"/>
      <c r="P4" s="197"/>
      <c r="Q4" s="197"/>
      <c r="R4" s="214"/>
      <c r="S4" s="214"/>
      <c r="T4" s="270"/>
      <c r="U4" s="191"/>
    </row>
    <row r="5" spans="1:21" ht="121.5">
      <c r="A5" s="8" t="s">
        <v>15</v>
      </c>
      <c r="B5" s="230" t="s">
        <v>15</v>
      </c>
      <c r="C5" s="231"/>
      <c r="D5" s="232"/>
      <c r="E5" s="270"/>
      <c r="F5" s="8"/>
      <c r="G5" s="59" t="s">
        <v>722</v>
      </c>
      <c r="H5" s="192">
        <v>44277</v>
      </c>
      <c r="I5" s="193" t="s">
        <v>120</v>
      </c>
      <c r="J5" s="195" t="s">
        <v>723</v>
      </c>
      <c r="K5" s="195" t="s">
        <v>724</v>
      </c>
      <c r="L5" s="216">
        <v>44279</v>
      </c>
      <c r="M5" s="217" t="s">
        <v>725</v>
      </c>
      <c r="N5" s="352" t="s">
        <v>726</v>
      </c>
      <c r="O5" s="217"/>
      <c r="P5" s="199"/>
      <c r="Q5" s="200"/>
      <c r="R5" s="217"/>
      <c r="S5" s="217"/>
      <c r="T5" s="270"/>
      <c r="U5" s="217" t="s">
        <v>727</v>
      </c>
    </row>
    <row r="6" spans="1:21" ht="54">
      <c r="A6" s="8" t="str">
        <f>Assessment_DataCollection!A389</f>
        <v>3.1.1.a</v>
      </c>
      <c r="B6" s="230" t="str">
        <f>Assessment_DataCollection!B389</f>
        <v>3.1.1 a. Possess a valid driver's license (held for at least 5 consecutive years).</v>
      </c>
      <c r="C6" s="231" t="str">
        <f>Assessment_DataCollection!C389</f>
        <v>Yes</v>
      </c>
      <c r="D6" s="232" t="str">
        <f>Assessment_DataCollection!D389</f>
        <v>Yes</v>
      </c>
      <c r="E6" s="270"/>
      <c r="F6" s="8" t="s">
        <v>728</v>
      </c>
      <c r="G6" s="59" t="s">
        <v>729</v>
      </c>
      <c r="H6" s="192">
        <v>44277</v>
      </c>
      <c r="I6" s="193" t="s">
        <v>120</v>
      </c>
      <c r="J6" s="195" t="s">
        <v>730</v>
      </c>
      <c r="K6" s="195" t="s">
        <v>724</v>
      </c>
      <c r="L6" s="216">
        <v>44279</v>
      </c>
      <c r="M6" s="217" t="s">
        <v>731</v>
      </c>
      <c r="N6" s="198"/>
      <c r="O6" s="217"/>
      <c r="P6" s="199"/>
      <c r="Q6" s="200"/>
      <c r="R6" s="217"/>
      <c r="S6" s="217"/>
      <c r="T6" s="270"/>
      <c r="U6" s="320" t="s">
        <v>727</v>
      </c>
    </row>
    <row r="7" spans="1:21" ht="27">
      <c r="A7" s="8" t="str">
        <f>Assessment_DataCollection!A390</f>
        <v>3.1.1.b</v>
      </c>
      <c r="B7" s="230" t="str">
        <f>Assessment_DataCollection!B390</f>
        <v>3.1.1 b. Have an acceptable driving record.</v>
      </c>
      <c r="C7" s="231" t="str">
        <f>Assessment_DataCollection!C390</f>
        <v>Yes</v>
      </c>
      <c r="D7" s="232" t="str">
        <f>Assessment_DataCollection!D390</f>
        <v>Yes</v>
      </c>
      <c r="E7" s="270"/>
      <c r="F7" s="8" t="s">
        <v>732</v>
      </c>
      <c r="G7" s="59" t="s">
        <v>733</v>
      </c>
      <c r="H7" s="192">
        <v>44277</v>
      </c>
      <c r="I7" s="193" t="s">
        <v>120</v>
      </c>
      <c r="J7" s="195" t="s">
        <v>734</v>
      </c>
      <c r="K7" s="324" t="s">
        <v>735</v>
      </c>
      <c r="L7" s="216">
        <v>44279</v>
      </c>
      <c r="M7" s="217" t="s">
        <v>736</v>
      </c>
      <c r="N7" s="198"/>
      <c r="O7" s="217"/>
      <c r="P7" s="199"/>
      <c r="Q7" s="200"/>
      <c r="R7" s="217"/>
      <c r="S7" s="217"/>
      <c r="T7" s="270"/>
      <c r="U7" s="320" t="s">
        <v>727</v>
      </c>
    </row>
    <row r="8" spans="1:21" ht="27.75">
      <c r="A8" s="8" t="str">
        <f>Assessment_DataCollection!A391</f>
        <v>3.1.1.c</v>
      </c>
      <c r="B8" s="230" t="str">
        <f>Assessment_DataCollection!B391</f>
        <v>3.1.1 c. Pass Federal and State criminal background checks.</v>
      </c>
      <c r="C8" s="231" t="str">
        <f>Assessment_DataCollection!C391</f>
        <v>Yes</v>
      </c>
      <c r="D8" s="232" t="str">
        <f>Assessment_DataCollection!D391</f>
        <v>Yes</v>
      </c>
      <c r="E8" s="270"/>
      <c r="F8" s="8" t="s">
        <v>737</v>
      </c>
      <c r="G8" s="59" t="s">
        <v>738</v>
      </c>
      <c r="H8" s="192">
        <v>44277</v>
      </c>
      <c r="I8" s="193" t="s">
        <v>120</v>
      </c>
      <c r="J8" s="194" t="s">
        <v>739</v>
      </c>
      <c r="K8" s="324" t="s">
        <v>740</v>
      </c>
      <c r="L8" s="216">
        <v>44278</v>
      </c>
      <c r="M8" s="217" t="s">
        <v>741</v>
      </c>
      <c r="N8" s="198"/>
      <c r="O8" s="217"/>
      <c r="P8" s="199"/>
      <c r="Q8" s="200"/>
      <c r="R8" s="217"/>
      <c r="S8" s="217"/>
      <c r="T8" s="270"/>
      <c r="U8" s="320" t="s">
        <v>727</v>
      </c>
    </row>
    <row r="9" spans="1:21" ht="69.400000000000006">
      <c r="A9" s="8" t="str">
        <f>Assessment_DataCollection!A392</f>
        <v>3.1.1.d</v>
      </c>
      <c r="B9" s="230" t="str">
        <f>Assessment_DataCollection!B392</f>
        <v>3.1.1 d. Meet health or physical requirements.</v>
      </c>
      <c r="C9" s="231" t="str">
        <f>Assessment_DataCollection!C392</f>
        <v>Yes</v>
      </c>
      <c r="D9" s="232" t="str">
        <f>Assessment_DataCollection!D392</f>
        <v>Yes</v>
      </c>
      <c r="E9" s="270"/>
      <c r="F9" s="8" t="s">
        <v>742</v>
      </c>
      <c r="G9" s="59" t="s">
        <v>743</v>
      </c>
      <c r="H9" s="192">
        <v>44277</v>
      </c>
      <c r="I9" s="193" t="s">
        <v>120</v>
      </c>
      <c r="J9" s="194" t="s">
        <v>744</v>
      </c>
      <c r="K9" s="324" t="s">
        <v>724</v>
      </c>
      <c r="L9" s="216">
        <v>44279</v>
      </c>
      <c r="M9" s="217" t="s">
        <v>745</v>
      </c>
      <c r="N9" s="198"/>
      <c r="O9" s="217"/>
      <c r="P9" s="199"/>
      <c r="Q9" s="200"/>
      <c r="R9" s="217"/>
      <c r="S9" s="217"/>
      <c r="T9" s="270"/>
      <c r="U9" s="320" t="s">
        <v>727</v>
      </c>
    </row>
    <row r="10" spans="1:21" ht="279" customHeight="1">
      <c r="A10" s="8" t="str">
        <f>Assessment_DataCollection!A393</f>
        <v>3.1.1.e</v>
      </c>
      <c r="B10" s="230" t="str">
        <f>Assessment_DataCollection!B393</f>
        <v>3.1.1 e. Achieve the minimum academic education requirement (high school graduate).</v>
      </c>
      <c r="C10" s="231" t="str">
        <f>Assessment_DataCollection!C393</f>
        <v>Yes</v>
      </c>
      <c r="D10" s="232" t="str">
        <f>Assessment_DataCollection!D393</f>
        <v>Yes</v>
      </c>
      <c r="E10" s="270"/>
      <c r="F10" s="8" t="s">
        <v>746</v>
      </c>
      <c r="G10" s="59" t="s">
        <v>747</v>
      </c>
      <c r="H10" s="192">
        <v>44277</v>
      </c>
      <c r="I10" s="193" t="s">
        <v>120</v>
      </c>
      <c r="J10" s="194" t="s">
        <v>748</v>
      </c>
      <c r="K10" s="324" t="s">
        <v>749</v>
      </c>
      <c r="L10" s="216">
        <v>44279</v>
      </c>
      <c r="M10" s="217" t="s">
        <v>750</v>
      </c>
      <c r="N10" s="198" t="s">
        <v>751</v>
      </c>
      <c r="O10" s="217" t="s">
        <v>752</v>
      </c>
      <c r="P10" s="199"/>
      <c r="Q10" s="200"/>
      <c r="R10" s="217"/>
      <c r="S10" s="217"/>
      <c r="T10" s="270"/>
      <c r="U10" s="320" t="s">
        <v>727</v>
      </c>
    </row>
    <row r="11" spans="1:21" ht="55.5">
      <c r="A11" s="8" t="str">
        <f>Assessment_DataCollection!A394</f>
        <v>3.1.1.f</v>
      </c>
      <c r="B11" s="230" t="str">
        <f>Assessment_DataCollection!B394</f>
        <v>3.1.1 f. Meet the minimum age requirement-(at least 21 years of age).</v>
      </c>
      <c r="C11" s="231" t="str">
        <f>Assessment_DataCollection!C394</f>
        <v>Yes</v>
      </c>
      <c r="D11" s="232" t="str">
        <f>Assessment_DataCollection!D394</f>
        <v>Yes</v>
      </c>
      <c r="E11" s="270"/>
      <c r="F11" s="8" t="s">
        <v>753</v>
      </c>
      <c r="G11" s="59" t="s">
        <v>754</v>
      </c>
      <c r="H11" s="192">
        <v>44277</v>
      </c>
      <c r="I11" s="193" t="s">
        <v>120</v>
      </c>
      <c r="J11" s="194" t="s">
        <v>755</v>
      </c>
      <c r="K11" s="195" t="s">
        <v>724</v>
      </c>
      <c r="L11" s="216">
        <v>44278</v>
      </c>
      <c r="M11" s="217" t="s">
        <v>756</v>
      </c>
      <c r="N11" s="198"/>
      <c r="O11" s="217"/>
      <c r="P11" s="199"/>
      <c r="Q11" s="200"/>
      <c r="R11" s="217"/>
      <c r="S11" s="217"/>
      <c r="T11" s="270"/>
      <c r="U11" s="320" t="s">
        <v>727</v>
      </c>
    </row>
    <row r="12" spans="1:21" ht="57">
      <c r="A12" s="8" t="str">
        <f>Assessment_DataCollection!A395</f>
        <v>3.1.2</v>
      </c>
      <c r="B12" s="225"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C12" s="3" t="str">
        <f>Assessment_DataCollection!C395</f>
        <v>Yes</v>
      </c>
      <c r="D12" s="3" t="str">
        <f>Assessment_DataCollection!D395</f>
        <v>Yes</v>
      </c>
      <c r="E12" s="270"/>
      <c r="F12" s="8" t="s">
        <v>757</v>
      </c>
      <c r="G12" s="225" t="s">
        <v>758</v>
      </c>
      <c r="H12" s="189"/>
      <c r="I12" s="190"/>
      <c r="J12" s="191"/>
      <c r="K12" s="191"/>
      <c r="L12" s="189"/>
      <c r="M12" s="191"/>
      <c r="N12" s="191"/>
      <c r="O12" s="197"/>
      <c r="P12" s="197"/>
      <c r="Q12" s="197"/>
      <c r="R12" s="214"/>
      <c r="S12" s="214"/>
      <c r="T12" s="270"/>
      <c r="U12" s="318"/>
    </row>
    <row r="13" spans="1:21" ht="78" customHeight="1">
      <c r="A13" s="8" t="s">
        <v>15</v>
      </c>
      <c r="B13" s="230"/>
      <c r="C13" s="231"/>
      <c r="D13" s="232"/>
      <c r="E13" s="270"/>
      <c r="F13" s="8"/>
      <c r="G13" s="59" t="s">
        <v>759</v>
      </c>
      <c r="H13" s="192">
        <v>44277</v>
      </c>
      <c r="I13" s="193" t="s">
        <v>120</v>
      </c>
      <c r="J13" s="195" t="s">
        <v>760</v>
      </c>
      <c r="K13" s="195"/>
      <c r="L13" s="216">
        <v>44279</v>
      </c>
      <c r="M13" s="217" t="s">
        <v>761</v>
      </c>
      <c r="N13" s="352" t="s">
        <v>762</v>
      </c>
      <c r="O13" s="217"/>
      <c r="P13" s="199"/>
      <c r="Q13" s="200"/>
      <c r="R13" s="217"/>
      <c r="S13" s="217"/>
      <c r="T13" s="270"/>
      <c r="U13" s="217"/>
    </row>
    <row r="14" spans="1:21" ht="81">
      <c r="A14" s="8" t="str">
        <f>Assessment_DataCollection!A397</f>
        <v>3.1.2.a</v>
      </c>
      <c r="B14" s="230" t="str">
        <f>Assessment_DataCollection!B397</f>
        <v>3.1.2 a. Instructor candidates must pass a basic driver knowledge test including State specific traffic laws</v>
      </c>
      <c r="C14" s="231" t="str">
        <f>Assessment_DataCollection!C397</f>
        <v>Yes</v>
      </c>
      <c r="D14" s="232" t="str">
        <f>Assessment_DataCollection!D397</f>
        <v>Yes</v>
      </c>
      <c r="E14" s="270"/>
      <c r="F14" s="8" t="s">
        <v>763</v>
      </c>
      <c r="G14" s="59" t="s">
        <v>764</v>
      </c>
      <c r="H14" s="192">
        <v>44277</v>
      </c>
      <c r="I14" s="193" t="s">
        <v>120</v>
      </c>
      <c r="J14" s="195" t="s">
        <v>765</v>
      </c>
      <c r="K14" s="195" t="s">
        <v>766</v>
      </c>
      <c r="L14" s="216">
        <v>44279</v>
      </c>
      <c r="M14" s="217" t="s">
        <v>767</v>
      </c>
      <c r="N14" s="198" t="s">
        <v>768</v>
      </c>
      <c r="O14" s="217"/>
      <c r="P14" s="199"/>
      <c r="Q14" s="200"/>
      <c r="R14" s="217"/>
      <c r="S14" s="217"/>
      <c r="T14" s="270"/>
      <c r="U14" s="217"/>
    </row>
    <row r="15" spans="1:21" ht="108">
      <c r="A15" s="8" t="str">
        <f>Assessment_DataCollection!A398</f>
        <v>3.1.2.b</v>
      </c>
      <c r="B15" s="230" t="str">
        <f>Assessment_DataCollection!B398</f>
        <v>3.1.2 b. Instructor candidates must pass a basic driving skills assessment</v>
      </c>
      <c r="C15" s="231" t="str">
        <f>Assessment_DataCollection!C398</f>
        <v>Yes</v>
      </c>
      <c r="D15" s="232" t="str">
        <f>Assessment_DataCollection!D398</f>
        <v>Yes</v>
      </c>
      <c r="E15" s="270"/>
      <c r="F15" s="8" t="s">
        <v>769</v>
      </c>
      <c r="G15" s="59" t="s">
        <v>770</v>
      </c>
      <c r="H15" s="192">
        <v>44277</v>
      </c>
      <c r="I15" s="193" t="s">
        <v>120</v>
      </c>
      <c r="J15" s="195" t="s">
        <v>771</v>
      </c>
      <c r="K15" s="195" t="s">
        <v>766</v>
      </c>
      <c r="L15" s="216">
        <v>44279</v>
      </c>
      <c r="M15" s="217" t="s">
        <v>772</v>
      </c>
      <c r="N15" s="198" t="s">
        <v>773</v>
      </c>
      <c r="O15" s="217"/>
      <c r="P15" s="199"/>
      <c r="Q15" s="200"/>
      <c r="R15" s="217"/>
      <c r="S15" s="217"/>
      <c r="T15" s="270"/>
      <c r="U15" s="217"/>
    </row>
    <row r="16" spans="1:21" ht="42.75">
      <c r="A16" s="8" t="str">
        <f>Assessment_DataCollection!A399</f>
        <v>3.1.3</v>
      </c>
      <c r="B16" s="225" t="str">
        <f>Assessment_DataCollection!B399</f>
        <v>3.1.3 States should require programs to pre-screen an individual to determine if they are an acceptable candidate to enter the instructor preparation program</v>
      </c>
      <c r="C16" s="3" t="str">
        <f>Assessment_DataCollection!C399</f>
        <v>Yes</v>
      </c>
      <c r="D16" s="3" t="str">
        <f>Assessment_DataCollection!D399</f>
        <v>Yes</v>
      </c>
      <c r="E16" s="270"/>
      <c r="F16" s="8" t="s">
        <v>774</v>
      </c>
      <c r="G16" s="225" t="s">
        <v>775</v>
      </c>
      <c r="H16" s="189"/>
      <c r="I16" s="190"/>
      <c r="J16" s="191"/>
      <c r="K16" s="191"/>
      <c r="L16" s="189"/>
      <c r="M16" s="191"/>
      <c r="N16" s="191"/>
      <c r="O16" s="197"/>
      <c r="P16" s="197"/>
      <c r="Q16" s="197"/>
      <c r="R16" s="214"/>
      <c r="S16" s="214"/>
      <c r="T16" s="270"/>
      <c r="U16" s="191"/>
    </row>
    <row r="17" spans="1:21" ht="184.5" customHeight="1">
      <c r="A17" s="8"/>
      <c r="B17" s="151"/>
      <c r="C17" s="231"/>
      <c r="D17" s="232"/>
      <c r="E17" s="270"/>
      <c r="F17" s="8"/>
      <c r="G17" s="59" t="s">
        <v>776</v>
      </c>
      <c r="H17" s="192">
        <v>44277</v>
      </c>
      <c r="I17" s="193" t="s">
        <v>120</v>
      </c>
      <c r="J17" s="195" t="s">
        <v>760</v>
      </c>
      <c r="K17" s="195"/>
      <c r="L17" s="216">
        <v>44279</v>
      </c>
      <c r="M17" s="217" t="s">
        <v>777</v>
      </c>
      <c r="N17" s="353" t="s">
        <v>778</v>
      </c>
      <c r="O17" s="217"/>
      <c r="P17" s="199"/>
      <c r="Q17" s="200"/>
      <c r="R17" s="217"/>
      <c r="S17" s="217"/>
      <c r="T17" s="270"/>
      <c r="U17" s="217"/>
    </row>
    <row r="18" spans="1:21">
      <c r="A18" s="8">
        <f>Assessment_DataCollection!A401</f>
        <v>3.2</v>
      </c>
      <c r="B18" s="225" t="str">
        <f>Assessment_DataCollection!B401</f>
        <v>Training</v>
      </c>
      <c r="C18" s="3"/>
      <c r="D18" s="3"/>
      <c r="E18" s="270"/>
      <c r="F18" s="8">
        <v>3.2</v>
      </c>
      <c r="G18" s="225" t="s">
        <v>779</v>
      </c>
      <c r="H18" s="189"/>
      <c r="I18" s="190"/>
      <c r="J18" s="191"/>
      <c r="K18" s="191"/>
      <c r="L18" s="189"/>
      <c r="M18" s="191"/>
      <c r="N18" s="191"/>
      <c r="O18" s="197"/>
      <c r="P18" s="197"/>
      <c r="Q18" s="197"/>
      <c r="R18" s="214"/>
      <c r="S18" s="214"/>
      <c r="T18" s="270"/>
      <c r="U18" s="191"/>
    </row>
    <row r="19" spans="1:21" ht="95.25" customHeight="1">
      <c r="A19" s="8" t="str">
        <f>Assessment_DataCollection!A402</f>
        <v>3.2.1</v>
      </c>
      <c r="B19" s="225"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19" s="3"/>
      <c r="D19" s="3"/>
      <c r="E19" s="270"/>
      <c r="F19" s="8" t="s">
        <v>780</v>
      </c>
      <c r="G19" s="225" t="s">
        <v>781</v>
      </c>
      <c r="H19" s="189"/>
      <c r="I19" s="190"/>
      <c r="J19" s="191"/>
      <c r="K19" s="191"/>
      <c r="L19" s="189"/>
      <c r="M19" s="191"/>
      <c r="N19" s="191"/>
      <c r="O19" s="197"/>
      <c r="P19" s="197"/>
      <c r="Q19" s="197"/>
      <c r="R19" s="214"/>
      <c r="S19" s="214"/>
      <c r="T19" s="270"/>
      <c r="U19" s="191"/>
    </row>
    <row r="20" spans="1:21" ht="45.75" customHeight="1">
      <c r="A20" s="8"/>
      <c r="B20" s="230" t="s">
        <v>15</v>
      </c>
      <c r="C20" s="231"/>
      <c r="D20" s="232"/>
      <c r="E20" s="270"/>
      <c r="F20" s="8"/>
      <c r="G20" s="59" t="s">
        <v>782</v>
      </c>
      <c r="H20" s="192">
        <v>44277</v>
      </c>
      <c r="I20" s="193" t="s">
        <v>120</v>
      </c>
      <c r="J20" s="195" t="s">
        <v>783</v>
      </c>
      <c r="K20" s="195" t="s">
        <v>766</v>
      </c>
      <c r="L20" s="216">
        <v>44279</v>
      </c>
      <c r="M20" s="217" t="s">
        <v>784</v>
      </c>
      <c r="N20" s="198"/>
      <c r="O20" s="217"/>
      <c r="P20" s="199"/>
      <c r="Q20" s="200"/>
      <c r="R20" s="217"/>
      <c r="S20" s="217"/>
      <c r="T20" s="270"/>
      <c r="U20" s="217"/>
    </row>
    <row r="21" spans="1:21" ht="108">
      <c r="A21" s="8" t="str">
        <f>Assessment_DataCollection!A404</f>
        <v>3.2.1.a</v>
      </c>
      <c r="B21" s="230" t="str">
        <f>Assessment_DataCollection!B404</f>
        <v>3.2.1 a. Demonstrate comprehension of the foundations of novice driver education by:</v>
      </c>
      <c r="C21" s="231"/>
      <c r="D21" s="232"/>
      <c r="E21" s="270"/>
      <c r="F21" s="8" t="s">
        <v>785</v>
      </c>
      <c r="G21" s="59" t="s">
        <v>786</v>
      </c>
      <c r="H21" s="192">
        <v>44277</v>
      </c>
      <c r="I21" s="193" t="s">
        <v>120</v>
      </c>
      <c r="J21" s="194" t="s">
        <v>260</v>
      </c>
      <c r="K21" s="195"/>
      <c r="L21" s="216">
        <v>44279</v>
      </c>
      <c r="M21" s="217" t="s">
        <v>787</v>
      </c>
      <c r="N21" s="198" t="s">
        <v>788</v>
      </c>
      <c r="O21" s="217"/>
      <c r="P21" s="199"/>
      <c r="Q21" s="200"/>
      <c r="R21" s="217"/>
      <c r="S21" s="217"/>
      <c r="T21" s="270"/>
      <c r="U21" s="319"/>
    </row>
    <row r="22" spans="1:21" ht="24.75" customHeight="1">
      <c r="A22" s="8"/>
      <c r="B22" s="230" t="str">
        <f>Assessment_DataCollection!B405</f>
        <v>i. applying and/or verbalizing risk management skills to the task of driving either as a driver or passenger;</v>
      </c>
      <c r="C22" s="231" t="str">
        <f>Assessment_DataCollection!C405</f>
        <v>Yes</v>
      </c>
      <c r="D22" s="232" t="str">
        <f>Assessment_DataCollection!D405</f>
        <v>Yes</v>
      </c>
      <c r="E22" s="270"/>
      <c r="F22" s="88"/>
      <c r="G22" s="59"/>
      <c r="H22" s="192"/>
      <c r="I22" s="193"/>
      <c r="J22" s="194"/>
      <c r="K22" s="195"/>
      <c r="L22" s="216"/>
      <c r="M22" s="217"/>
      <c r="N22" s="198"/>
      <c r="O22" s="217"/>
      <c r="P22" s="199"/>
      <c r="Q22" s="200"/>
      <c r="R22" s="217"/>
      <c r="S22" s="217"/>
      <c r="T22" s="270"/>
      <c r="U22" s="217"/>
    </row>
    <row r="23" spans="1:21">
      <c r="A23" s="8"/>
      <c r="B23" s="230" t="str">
        <f>Assessment_DataCollection!B406</f>
        <v>ii. identifying and demonstrating safe driving techniques; and</v>
      </c>
      <c r="C23" s="231" t="str">
        <f>Assessment_DataCollection!C406</f>
        <v>Yes</v>
      </c>
      <c r="D23" s="232" t="str">
        <f>Assessment_DataCollection!D406</f>
        <v>Yes</v>
      </c>
      <c r="E23" s="270"/>
      <c r="F23" s="88"/>
      <c r="G23" s="59"/>
      <c r="H23" s="192"/>
      <c r="I23" s="193"/>
      <c r="J23" s="194"/>
      <c r="K23" s="195"/>
      <c r="L23" s="216"/>
      <c r="M23" s="217"/>
      <c r="N23" s="198"/>
      <c r="O23" s="217"/>
      <c r="P23" s="199"/>
      <c r="Q23" s="200"/>
      <c r="R23" s="217"/>
      <c r="S23" s="217"/>
      <c r="T23" s="270"/>
      <c r="U23" s="319"/>
    </row>
    <row r="24" spans="1:21" ht="28.5" customHeight="1">
      <c r="A24" s="8"/>
      <c r="B24" s="230" t="str">
        <f>Assessment_DataCollection!B407</f>
        <v>iii. demonstrating how to drive in a highly social, strategic, and cooperative manner (environmentally friendly).</v>
      </c>
      <c r="C24" s="231" t="str">
        <f>Assessment_DataCollection!C407</f>
        <v>Yes</v>
      </c>
      <c r="D24" s="232" t="str">
        <f>Assessment_DataCollection!D407</f>
        <v>Yes</v>
      </c>
      <c r="E24" s="270"/>
      <c r="F24" s="88"/>
      <c r="G24" s="59"/>
      <c r="H24" s="192"/>
      <c r="I24" s="193"/>
      <c r="J24" s="194"/>
      <c r="K24" s="195"/>
      <c r="L24" s="216"/>
      <c r="M24" s="217"/>
      <c r="N24" s="198"/>
      <c r="O24" s="217"/>
      <c r="P24" s="199"/>
      <c r="Q24" s="200"/>
      <c r="R24" s="217"/>
      <c r="S24" s="217"/>
      <c r="T24" s="270"/>
      <c r="U24" s="217"/>
    </row>
    <row r="25" spans="1:21" ht="54">
      <c r="A25" s="8" t="str">
        <f>Assessment_DataCollection!A408</f>
        <v>3.2.1.b</v>
      </c>
      <c r="B25" s="230" t="str">
        <f>Assessment_DataCollection!B408</f>
        <v>3.2.1 b. Demonstrate knowledge of the driver education curriculum content, including:</v>
      </c>
      <c r="C25" s="231"/>
      <c r="D25" s="232"/>
      <c r="E25" s="270"/>
      <c r="F25" s="8" t="s">
        <v>789</v>
      </c>
      <c r="G25" s="59" t="s">
        <v>790</v>
      </c>
      <c r="H25" s="192">
        <v>44277</v>
      </c>
      <c r="I25" s="193" t="s">
        <v>120</v>
      </c>
      <c r="J25" s="195" t="s">
        <v>783</v>
      </c>
      <c r="K25" s="195" t="s">
        <v>766</v>
      </c>
      <c r="L25" s="216">
        <v>44279</v>
      </c>
      <c r="M25" s="217" t="s">
        <v>791</v>
      </c>
      <c r="N25" s="198"/>
      <c r="O25" s="217"/>
      <c r="P25" s="199"/>
      <c r="Q25" s="200"/>
      <c r="R25" s="217" t="s">
        <v>258</v>
      </c>
      <c r="S25" s="217"/>
      <c r="T25" s="270"/>
      <c r="U25" s="217"/>
    </row>
    <row r="26" spans="1:21">
      <c r="A26" s="8"/>
      <c r="B26" s="230" t="str">
        <f>Assessment_DataCollection!B409</f>
        <v>i. State specific rules (i.e., GDL requirements);</v>
      </c>
      <c r="C26" s="231" t="str">
        <f>Assessment_DataCollection!C409</f>
        <v>Yes</v>
      </c>
      <c r="D26" s="232" t="str">
        <f>Assessment_DataCollection!D409</f>
        <v>Yes</v>
      </c>
      <c r="E26" s="270"/>
      <c r="F26" s="88"/>
      <c r="G26" s="59"/>
      <c r="H26" s="192"/>
      <c r="I26" s="193"/>
      <c r="J26" s="194"/>
      <c r="K26" s="195"/>
      <c r="L26" s="216"/>
      <c r="M26" s="217"/>
      <c r="N26" s="198"/>
      <c r="O26" s="217"/>
      <c r="P26" s="199"/>
      <c r="Q26" s="200"/>
      <c r="R26" s="217"/>
      <c r="S26" s="217"/>
      <c r="T26" s="270"/>
      <c r="U26" s="319"/>
    </row>
    <row r="27" spans="1:21" ht="12.75" customHeight="1">
      <c r="A27" s="8"/>
      <c r="B27" s="230" t="str">
        <f>Assessment_DataCollection!B410</f>
        <v>ii. rules of the road (State’s Highway Traffic/ Vehicle Code);</v>
      </c>
      <c r="C27" s="231" t="str">
        <f>Assessment_DataCollection!C410</f>
        <v>Yes</v>
      </c>
      <c r="D27" s="232" t="str">
        <f>Assessment_DataCollection!D410</f>
        <v>Yes</v>
      </c>
      <c r="E27" s="270"/>
      <c r="F27" s="88"/>
      <c r="G27" s="59"/>
      <c r="H27" s="192"/>
      <c r="I27" s="193"/>
      <c r="J27" s="194"/>
      <c r="K27" s="195"/>
      <c r="L27" s="216"/>
      <c r="M27" s="217"/>
      <c r="N27" s="198"/>
      <c r="O27" s="217"/>
      <c r="P27" s="199"/>
      <c r="Q27" s="200"/>
      <c r="R27" s="217"/>
      <c r="S27" s="217"/>
      <c r="T27" s="270"/>
      <c r="U27" s="319"/>
    </row>
    <row r="28" spans="1:21">
      <c r="A28" s="8"/>
      <c r="B28" s="230" t="str">
        <f>Assessment_DataCollection!B411</f>
        <v>iii. safe driving techniques;</v>
      </c>
      <c r="C28" s="231" t="str">
        <f>Assessment_DataCollection!C411</f>
        <v>Yes</v>
      </c>
      <c r="D28" s="232" t="str">
        <f>Assessment_DataCollection!D411</f>
        <v>Yes</v>
      </c>
      <c r="E28" s="270"/>
      <c r="F28" s="88"/>
      <c r="G28" s="59"/>
      <c r="H28" s="192"/>
      <c r="I28" s="193"/>
      <c r="J28" s="194"/>
      <c r="K28" s="195"/>
      <c r="L28" s="216"/>
      <c r="M28" s="217"/>
      <c r="N28" s="198"/>
      <c r="O28" s="217"/>
      <c r="P28" s="199"/>
      <c r="Q28" s="200"/>
      <c r="R28" s="217"/>
      <c r="S28" s="217"/>
      <c r="T28" s="270"/>
      <c r="U28" s="217"/>
    </row>
    <row r="29" spans="1:21">
      <c r="A29" s="8"/>
      <c r="B29" s="230" t="str">
        <f>Assessment_DataCollection!B412</f>
        <v>iv. risk management/ risk avoidance practices and procedures; and</v>
      </c>
      <c r="C29" s="231" t="str">
        <f>Assessment_DataCollection!C412</f>
        <v>Yes</v>
      </c>
      <c r="D29" s="232" t="str">
        <f>Assessment_DataCollection!D412</f>
        <v>Yes</v>
      </c>
      <c r="E29" s="270"/>
      <c r="F29" s="88"/>
      <c r="G29" s="59"/>
      <c r="H29" s="192"/>
      <c r="I29" s="193"/>
      <c r="J29" s="194"/>
      <c r="K29" s="195"/>
      <c r="L29" s="216"/>
      <c r="M29" s="217"/>
      <c r="N29" s="198"/>
      <c r="O29" s="217"/>
      <c r="P29" s="199"/>
      <c r="Q29" s="200"/>
      <c r="R29" s="217"/>
      <c r="S29" s="217"/>
      <c r="T29" s="270"/>
      <c r="U29" s="319"/>
    </row>
    <row r="30" spans="1:21">
      <c r="A30" s="8"/>
      <c r="B30" s="230" t="str">
        <f>Assessment_DataCollection!B413</f>
        <v>v. decision making skills.</v>
      </c>
      <c r="C30" s="231" t="str">
        <f>Assessment_DataCollection!C413</f>
        <v>Yes</v>
      </c>
      <c r="D30" s="232" t="str">
        <f>Assessment_DataCollection!D413</f>
        <v>Yes</v>
      </c>
      <c r="E30" s="270"/>
      <c r="F30" s="88"/>
      <c r="G30" s="59"/>
      <c r="H30" s="192"/>
      <c r="I30" s="193"/>
      <c r="J30" s="194"/>
      <c r="K30" s="195"/>
      <c r="L30" s="216"/>
      <c r="M30" s="217"/>
      <c r="N30" s="198"/>
      <c r="O30" s="217"/>
      <c r="P30" s="199"/>
      <c r="Q30" s="200"/>
      <c r="R30" s="217"/>
      <c r="S30" s="217"/>
      <c r="T30" s="270"/>
      <c r="U30" s="246"/>
    </row>
    <row r="31" spans="1:21" ht="94.5">
      <c r="A31" s="8" t="str">
        <f>Assessment_DataCollection!A414</f>
        <v>3.2.1.c</v>
      </c>
      <c r="B31" s="230" t="str">
        <f>Assessment_DataCollection!B414</f>
        <v>3.2.1 c. Recognize and explain the general nature of the foundations of novice driver education within the highway transportation system and the consequences of system failures.</v>
      </c>
      <c r="C31" s="231" t="str">
        <f>Assessment_DataCollection!C414</f>
        <v>Yes</v>
      </c>
      <c r="D31" s="232" t="str">
        <f>Assessment_DataCollection!D414</f>
        <v>Yes</v>
      </c>
      <c r="E31" s="270"/>
      <c r="F31" s="8" t="s">
        <v>792</v>
      </c>
      <c r="G31" s="59" t="s">
        <v>793</v>
      </c>
      <c r="H31" s="192">
        <v>44277</v>
      </c>
      <c r="I31" s="193" t="s">
        <v>120</v>
      </c>
      <c r="J31" s="195" t="s">
        <v>794</v>
      </c>
      <c r="K31" s="195" t="s">
        <v>766</v>
      </c>
      <c r="L31" s="216">
        <v>44279</v>
      </c>
      <c r="M31" s="217" t="s">
        <v>795</v>
      </c>
      <c r="N31" s="198" t="s">
        <v>796</v>
      </c>
      <c r="O31" s="217"/>
      <c r="P31" s="199"/>
      <c r="Q31" s="200"/>
      <c r="R31" s="217"/>
      <c r="S31" s="217"/>
      <c r="T31" s="270"/>
    </row>
    <row r="32" spans="1:21" ht="94.5">
      <c r="A32" s="8" t="str">
        <f>Assessment_DataCollection!A415</f>
        <v>3.2.1.d</v>
      </c>
      <c r="B32" s="230" t="str">
        <f>Assessment_DataCollection!B415</f>
        <v>3.2.1 d. Explain and apply the principles of perception to risk management when operating a motor vehicle.</v>
      </c>
      <c r="C32" s="231" t="str">
        <f>Assessment_DataCollection!C415</f>
        <v>Yes</v>
      </c>
      <c r="D32" s="232" t="str">
        <f>Assessment_DataCollection!D415</f>
        <v>Yes</v>
      </c>
      <c r="E32" s="270"/>
      <c r="F32" s="8" t="s">
        <v>797</v>
      </c>
      <c r="G32" s="59" t="s">
        <v>798</v>
      </c>
      <c r="H32" s="192">
        <v>44277</v>
      </c>
      <c r="I32" s="193" t="s">
        <v>120</v>
      </c>
      <c r="J32" s="195" t="s">
        <v>794</v>
      </c>
      <c r="K32" s="195" t="s">
        <v>766</v>
      </c>
      <c r="L32" s="216">
        <v>44279</v>
      </c>
      <c r="M32" s="217" t="s">
        <v>799</v>
      </c>
      <c r="N32" s="198" t="s">
        <v>796</v>
      </c>
      <c r="O32" s="217"/>
      <c r="P32" s="199"/>
      <c r="Q32" s="200"/>
      <c r="R32" s="217"/>
      <c r="S32" s="217"/>
      <c r="T32" s="270"/>
    </row>
    <row r="33" spans="1:20" ht="94.5">
      <c r="A33" s="8" t="str">
        <f>Assessment_DataCollection!A416</f>
        <v>3.2.1.e</v>
      </c>
      <c r="B33" s="230" t="str">
        <f>Assessment_DataCollection!B416</f>
        <v>3.2.1 e. Explain and apply the techniques for managing risk when operating a motor vehicle over pre-selected on and off-street activities.</v>
      </c>
      <c r="C33" s="231" t="str">
        <f>Assessment_DataCollection!C416</f>
        <v>Yes</v>
      </c>
      <c r="D33" s="232" t="str">
        <f>Assessment_DataCollection!D416</f>
        <v>Yes</v>
      </c>
      <c r="E33" s="270"/>
      <c r="F33" s="8" t="s">
        <v>800</v>
      </c>
      <c r="G33" s="59" t="s">
        <v>801</v>
      </c>
      <c r="H33" s="192">
        <v>44277</v>
      </c>
      <c r="I33" s="193" t="s">
        <v>120</v>
      </c>
      <c r="J33" s="195" t="s">
        <v>794</v>
      </c>
      <c r="K33" s="195" t="s">
        <v>766</v>
      </c>
      <c r="L33" s="216">
        <v>44279</v>
      </c>
      <c r="M33" s="217" t="s">
        <v>795</v>
      </c>
      <c r="N33" s="198" t="s">
        <v>796</v>
      </c>
      <c r="O33" s="217"/>
      <c r="P33" s="199"/>
      <c r="Q33" s="200"/>
      <c r="R33" s="217"/>
      <c r="S33" s="217"/>
      <c r="T33" s="270"/>
    </row>
    <row r="34" spans="1:20" ht="94.5">
      <c r="A34" s="8" t="str">
        <f>Assessment_DataCollection!A417</f>
        <v>3.2.1.f</v>
      </c>
      <c r="B34" s="230" t="str">
        <f>Assessment_DataCollection!B417</f>
        <v>3.2.1 f. Recognize and identify physical, social, and psychological influences that can affect motor vehicle operator performance.</v>
      </c>
      <c r="C34" s="231" t="str">
        <f>Assessment_DataCollection!C417</f>
        <v>Yes</v>
      </c>
      <c r="D34" s="232" t="str">
        <f>Assessment_DataCollection!D417</f>
        <v>Yes</v>
      </c>
      <c r="E34" s="270"/>
      <c r="F34" s="8" t="s">
        <v>802</v>
      </c>
      <c r="G34" s="59" t="s">
        <v>803</v>
      </c>
      <c r="H34" s="192">
        <v>44277</v>
      </c>
      <c r="I34" s="193" t="s">
        <v>120</v>
      </c>
      <c r="J34" s="195" t="s">
        <v>794</v>
      </c>
      <c r="K34" s="195" t="s">
        <v>766</v>
      </c>
      <c r="L34" s="216">
        <v>44279</v>
      </c>
      <c r="M34" s="217" t="s">
        <v>795</v>
      </c>
      <c r="N34" s="198" t="s">
        <v>796</v>
      </c>
      <c r="O34" s="217"/>
      <c r="P34" s="199"/>
      <c r="Q34" s="200"/>
      <c r="R34" s="217"/>
      <c r="S34" s="217"/>
      <c r="T34" s="270"/>
    </row>
    <row r="35" spans="1:20" ht="94.5">
      <c r="A35" s="8" t="str">
        <f>Assessment_DataCollection!A418</f>
        <v>3.2.1.g</v>
      </c>
      <c r="B35" s="230" t="str">
        <f>Assessment_DataCollection!B418</f>
        <v>3.2.1 g. Identify current and emerging vehicle technologies (i.e. forward collision warning, electronic stability control, warning mirrors and cameras, etc.).</v>
      </c>
      <c r="C35" s="231" t="str">
        <f>Assessment_DataCollection!C418</f>
        <v>No</v>
      </c>
      <c r="D35" s="232" t="str">
        <f>Assessment_DataCollection!D418</f>
        <v>No</v>
      </c>
      <c r="E35" s="270"/>
      <c r="F35" s="8" t="s">
        <v>804</v>
      </c>
      <c r="G35" s="59" t="s">
        <v>805</v>
      </c>
      <c r="H35" s="192">
        <v>44277</v>
      </c>
      <c r="I35" s="193" t="s">
        <v>120</v>
      </c>
      <c r="J35" s="195" t="s">
        <v>794</v>
      </c>
      <c r="K35" s="195" t="s">
        <v>766</v>
      </c>
      <c r="L35" s="216">
        <v>44279</v>
      </c>
      <c r="M35" s="217" t="s">
        <v>795</v>
      </c>
      <c r="N35" s="198" t="s">
        <v>796</v>
      </c>
      <c r="O35" s="217"/>
      <c r="P35" s="199"/>
      <c r="Q35" s="200"/>
      <c r="R35" s="217"/>
      <c r="S35" s="217"/>
      <c r="T35" s="270"/>
    </row>
    <row r="36" spans="1:20" ht="94.5">
      <c r="A36" s="8" t="str">
        <f>Assessment_DataCollection!A419</f>
        <v>3.2.1.h</v>
      </c>
      <c r="B36" s="230" t="str">
        <f>Assessment_DataCollection!B419</f>
        <v>3.2.1 h. Demonstrate concepts and generalizations that enable one to make objective decisions regarding the:</v>
      </c>
      <c r="C36" s="231"/>
      <c r="D36" s="232"/>
      <c r="E36" s="270"/>
      <c r="F36" s="8" t="s">
        <v>806</v>
      </c>
      <c r="G36" s="59" t="s">
        <v>807</v>
      </c>
      <c r="H36" s="192">
        <v>44277</v>
      </c>
      <c r="I36" s="193" t="s">
        <v>120</v>
      </c>
      <c r="J36" s="195" t="s">
        <v>794</v>
      </c>
      <c r="K36" s="195" t="s">
        <v>766</v>
      </c>
      <c r="L36" s="216">
        <v>44279</v>
      </c>
      <c r="M36" s="217" t="s">
        <v>795</v>
      </c>
      <c r="N36" s="198" t="s">
        <v>796</v>
      </c>
      <c r="O36" s="217"/>
      <c r="P36" s="199"/>
      <c r="Q36" s="200"/>
      <c r="R36" s="217"/>
      <c r="S36" s="217"/>
      <c r="T36" s="270"/>
    </row>
    <row r="37" spans="1:20">
      <c r="A37" s="8"/>
      <c r="B37" s="230" t="str">
        <f>Assessment_DataCollection!B420</f>
        <v>i. choice to drive unimpaired;</v>
      </c>
      <c r="C37" s="231" t="str">
        <f>Assessment_DataCollection!C420</f>
        <v>Yes</v>
      </c>
      <c r="D37" s="232" t="str">
        <f>Assessment_DataCollection!D420</f>
        <v>Yes</v>
      </c>
      <c r="E37" s="270"/>
      <c r="F37" s="8"/>
      <c r="G37" s="59"/>
      <c r="H37" s="192" t="s">
        <v>15</v>
      </c>
      <c r="I37" s="193"/>
      <c r="J37" s="194"/>
      <c r="K37" s="195"/>
      <c r="L37" s="216"/>
      <c r="M37" s="217"/>
      <c r="N37" s="198"/>
      <c r="O37" s="217"/>
      <c r="P37" s="199"/>
      <c r="Q37" s="200"/>
      <c r="R37" s="217"/>
      <c r="S37" s="217"/>
      <c r="T37" s="270"/>
    </row>
    <row r="38" spans="1:20">
      <c r="A38" s="8"/>
      <c r="B38" s="230" t="str">
        <f>Assessment_DataCollection!B421</f>
        <v>ii. use of occupant restraints and protective devices;</v>
      </c>
      <c r="C38" s="231" t="str">
        <f>Assessment_DataCollection!C421</f>
        <v>Yes</v>
      </c>
      <c r="D38" s="232" t="str">
        <f>Assessment_DataCollection!D421</f>
        <v>Yes</v>
      </c>
      <c r="E38" s="270"/>
      <c r="F38" s="8"/>
      <c r="G38" s="59"/>
      <c r="H38" s="192" t="s">
        <v>15</v>
      </c>
      <c r="I38" s="193"/>
      <c r="J38" s="194"/>
      <c r="K38" s="195"/>
      <c r="L38" s="216"/>
      <c r="M38" s="217"/>
      <c r="N38" s="198"/>
      <c r="O38" s="217"/>
      <c r="P38" s="199"/>
      <c r="Q38" s="200"/>
      <c r="R38" s="217"/>
      <c r="S38" s="217"/>
      <c r="T38" s="270"/>
    </row>
    <row r="39" spans="1:20">
      <c r="A39" s="8"/>
      <c r="B39" s="230" t="str">
        <f>Assessment_DataCollection!B422</f>
        <v>iii. benefits of effective speed management;</v>
      </c>
      <c r="C39" s="231" t="str">
        <f>Assessment_DataCollection!C422</f>
        <v>Yes</v>
      </c>
      <c r="D39" s="232" t="str">
        <f>Assessment_DataCollection!D422</f>
        <v>Yes</v>
      </c>
      <c r="E39" s="270"/>
      <c r="F39" s="8"/>
      <c r="G39" s="59"/>
      <c r="H39" s="192" t="s">
        <v>15</v>
      </c>
      <c r="I39" s="193"/>
      <c r="J39" s="194"/>
      <c r="K39" s="195"/>
      <c r="L39" s="216"/>
      <c r="M39" s="217"/>
      <c r="N39" s="198"/>
      <c r="O39" s="217"/>
      <c r="P39" s="199"/>
      <c r="Q39" s="200"/>
      <c r="R39" s="217"/>
      <c r="S39" s="217"/>
      <c r="T39" s="270"/>
    </row>
    <row r="40" spans="1:20" ht="27">
      <c r="A40" s="8"/>
      <c r="B40" s="230" t="str">
        <f>Assessment_DataCollection!B423</f>
        <v>iv. strategies to drive without distraction, fatigue, drowsy driving, and road rage;</v>
      </c>
      <c r="C40" s="231" t="str">
        <f>Assessment_DataCollection!C423</f>
        <v>Yes</v>
      </c>
      <c r="D40" s="232" t="str">
        <f>Assessment_DataCollection!D423</f>
        <v>Yes</v>
      </c>
      <c r="E40" s="270"/>
      <c r="F40" s="8"/>
      <c r="G40" s="59"/>
      <c r="H40" s="192"/>
      <c r="I40" s="193"/>
      <c r="J40" s="194"/>
      <c r="K40" s="195"/>
      <c r="L40" s="216"/>
      <c r="M40" s="217"/>
      <c r="N40" s="198"/>
      <c r="O40" s="217"/>
      <c r="P40" s="199"/>
      <c r="Q40" s="200"/>
      <c r="R40" s="217"/>
      <c r="S40" s="217"/>
      <c r="T40" s="270"/>
    </row>
    <row r="41" spans="1:20">
      <c r="A41" s="8"/>
      <c r="B41" s="230" t="str">
        <f>Assessment_DataCollection!B424</f>
        <v>v. environmental factors that influence the decision-making process;</v>
      </c>
      <c r="C41" s="231" t="str">
        <f>Assessment_DataCollection!C424</f>
        <v>Yes</v>
      </c>
      <c r="D41" s="232" t="str">
        <f>Assessment_DataCollection!D424</f>
        <v>Yes</v>
      </c>
      <c r="E41" s="270"/>
      <c r="F41" s="8"/>
      <c r="G41" s="59"/>
      <c r="H41" s="192"/>
      <c r="I41" s="193"/>
      <c r="J41" s="194"/>
      <c r="K41" s="195"/>
      <c r="L41" s="216"/>
      <c r="M41" s="217"/>
      <c r="N41" s="198"/>
      <c r="O41" s="217"/>
      <c r="P41" s="199"/>
      <c r="Q41" s="200"/>
      <c r="R41" s="217"/>
      <c r="S41" s="217"/>
      <c r="T41" s="270"/>
    </row>
    <row r="42" spans="1:20" ht="27">
      <c r="A42" s="8"/>
      <c r="B42" s="230" t="str">
        <f>Assessment_DataCollection!B425</f>
        <v>vi. use of visual skills to obtain appropriate information to make reduced-risk decisions in low, moderate, and high risk driving environments;</v>
      </c>
      <c r="C42" s="231" t="str">
        <f>Assessment_DataCollection!C425</f>
        <v>Yes</v>
      </c>
      <c r="D42" s="232" t="str">
        <f>Assessment_DataCollection!D425</f>
        <v>Yes</v>
      </c>
      <c r="E42" s="270"/>
      <c r="F42" s="8"/>
      <c r="G42" s="59"/>
      <c r="H42" s="192"/>
      <c r="I42" s="193"/>
      <c r="J42" s="194"/>
      <c r="K42" s="195"/>
      <c r="L42" s="216"/>
      <c r="M42" s="217"/>
      <c r="N42" s="198"/>
      <c r="O42" s="217"/>
      <c r="P42" s="199"/>
      <c r="Q42" s="200"/>
      <c r="R42" s="217"/>
      <c r="S42" s="217"/>
      <c r="T42" s="270"/>
    </row>
    <row r="43" spans="1:20" ht="27">
      <c r="A43" s="8"/>
      <c r="B43" s="230" t="str">
        <f>Assessment_DataCollection!B426</f>
        <v>vii. management of time, space, and visibility when operating a motor vehicle;</v>
      </c>
      <c r="C43" s="231" t="str">
        <f>Assessment_DataCollection!C426</f>
        <v>Yes</v>
      </c>
      <c r="D43" s="232" t="str">
        <f>Assessment_DataCollection!D426</f>
        <v>Yes</v>
      </c>
      <c r="E43" s="270"/>
      <c r="F43" s="8"/>
      <c r="G43" s="59"/>
      <c r="H43" s="192"/>
      <c r="I43" s="193"/>
      <c r="J43" s="194"/>
      <c r="K43" s="195"/>
      <c r="L43" s="216"/>
      <c r="M43" s="217"/>
      <c r="N43" s="198"/>
      <c r="O43" s="217"/>
      <c r="P43" s="199"/>
      <c r="Q43" s="200"/>
      <c r="R43" s="217"/>
      <c r="S43" s="217"/>
      <c r="T43" s="270"/>
    </row>
    <row r="44" spans="1:20">
      <c r="A44" s="8"/>
      <c r="B44" s="230" t="str">
        <f>Assessment_DataCollection!B427</f>
        <v>viii. interaction with other roadway users in a positive manner;</v>
      </c>
      <c r="C44" s="231" t="str">
        <f>Assessment_DataCollection!C427</f>
        <v>Yes</v>
      </c>
      <c r="D44" s="232" t="str">
        <f>Assessment_DataCollection!D427</f>
        <v>Yes</v>
      </c>
      <c r="E44" s="270"/>
      <c r="F44" s="8"/>
      <c r="G44" s="59"/>
      <c r="H44" s="192"/>
      <c r="I44" s="193"/>
      <c r="J44" s="194"/>
      <c r="K44" s="195"/>
      <c r="L44" s="216"/>
      <c r="M44" s="217"/>
      <c r="N44" s="198"/>
      <c r="O44" s="217"/>
      <c r="P44" s="199"/>
      <c r="Q44" s="200"/>
      <c r="R44" s="217"/>
      <c r="S44" s="217"/>
      <c r="T44" s="270"/>
    </row>
    <row r="45" spans="1:20" ht="27">
      <c r="A45" s="8"/>
      <c r="B45" s="230" t="str">
        <f>Assessment_DataCollection!B428</f>
        <v>ix. expectations of the motor vehicle operator from the other roadway user’s point of view;</v>
      </c>
      <c r="C45" s="231" t="str">
        <f>Assessment_DataCollection!C428</f>
        <v>Yes</v>
      </c>
      <c r="D45" s="232" t="str">
        <f>Assessment_DataCollection!D428</f>
        <v>Yes</v>
      </c>
      <c r="E45" s="270"/>
      <c r="F45" s="8"/>
      <c r="G45" s="59"/>
      <c r="H45" s="192"/>
      <c r="I45" s="193"/>
      <c r="J45" s="194"/>
      <c r="K45" s="195"/>
      <c r="L45" s="216"/>
      <c r="M45" s="217"/>
      <c r="N45" s="198"/>
      <c r="O45" s="217"/>
      <c r="P45" s="199"/>
      <c r="Q45" s="200"/>
      <c r="R45" s="217"/>
      <c r="S45" s="217"/>
      <c r="T45" s="270"/>
    </row>
    <row r="46" spans="1:20">
      <c r="A46" s="8"/>
      <c r="B46" s="230" t="str">
        <f>Assessment_DataCollection!B429</f>
        <v>x. use of balanced vehicle movement.</v>
      </c>
      <c r="C46" s="231" t="str">
        <f>Assessment_DataCollection!C429</f>
        <v>Yes</v>
      </c>
      <c r="D46" s="232" t="str">
        <f>Assessment_DataCollection!D429</f>
        <v>Yes</v>
      </c>
      <c r="E46" s="270"/>
      <c r="F46" s="8"/>
      <c r="G46" s="59"/>
      <c r="H46" s="192"/>
      <c r="I46" s="193"/>
      <c r="J46" s="194"/>
      <c r="K46" s="195"/>
      <c r="L46" s="216"/>
      <c r="M46" s="217"/>
      <c r="N46" s="198"/>
      <c r="O46" s="217"/>
      <c r="P46" s="199"/>
      <c r="Q46" s="200"/>
      <c r="R46" s="217"/>
      <c r="S46" s="217"/>
      <c r="T46" s="270"/>
    </row>
    <row r="47" spans="1:20" ht="94.5">
      <c r="A47" s="8" t="str">
        <f>Assessment_DataCollection!A430</f>
        <v>3.2.1.i</v>
      </c>
      <c r="B47" s="230" t="str">
        <f>Assessment_DataCollection!B430</f>
        <v>3.2.1 i. Identify and support additonal skills practice with parents/ guardians/ mentors.</v>
      </c>
      <c r="C47" s="231" t="str">
        <f>Assessment_DataCollection!C430</f>
        <v>Yes</v>
      </c>
      <c r="D47" s="232" t="str">
        <f>Assessment_DataCollection!D430</f>
        <v>Yes</v>
      </c>
      <c r="E47" s="270"/>
      <c r="F47" s="8" t="s">
        <v>808</v>
      </c>
      <c r="G47" s="59" t="s">
        <v>809</v>
      </c>
      <c r="H47" s="192">
        <v>44277</v>
      </c>
      <c r="I47" s="193" t="s">
        <v>120</v>
      </c>
      <c r="J47" s="195" t="s">
        <v>794</v>
      </c>
      <c r="K47" s="195" t="s">
        <v>766</v>
      </c>
      <c r="L47" s="216">
        <v>44279</v>
      </c>
      <c r="M47" s="217" t="s">
        <v>795</v>
      </c>
      <c r="N47" s="198" t="s">
        <v>796</v>
      </c>
      <c r="O47" s="217"/>
      <c r="P47" s="199"/>
      <c r="Q47" s="200"/>
      <c r="R47" s="217"/>
      <c r="S47" s="217"/>
      <c r="T47" s="270"/>
    </row>
    <row r="48" spans="1:20" ht="94.5">
      <c r="A48" s="8" t="str">
        <f>Assessment_DataCollection!A431</f>
        <v>3.2.1.j</v>
      </c>
      <c r="B48" s="230" t="str">
        <f>Assessment_DataCollection!B431</f>
        <v>3.2.1 j. Identify laws, rules, and regulations that govern the smooth movement of traffic.</v>
      </c>
      <c r="C48" s="231" t="str">
        <f>Assessment_DataCollection!C431</f>
        <v>Yes</v>
      </c>
      <c r="D48" s="232" t="str">
        <f>Assessment_DataCollection!D431</f>
        <v>Yes</v>
      </c>
      <c r="E48" s="270"/>
      <c r="F48" s="8" t="s">
        <v>810</v>
      </c>
      <c r="G48" s="59" t="s">
        <v>811</v>
      </c>
      <c r="H48" s="192">
        <v>44277</v>
      </c>
      <c r="I48" s="193" t="s">
        <v>120</v>
      </c>
      <c r="J48" s="195" t="s">
        <v>794</v>
      </c>
      <c r="K48" s="195" t="s">
        <v>766</v>
      </c>
      <c r="L48" s="216">
        <v>44279</v>
      </c>
      <c r="M48" s="217" t="s">
        <v>795</v>
      </c>
      <c r="N48" s="198" t="s">
        <v>796</v>
      </c>
      <c r="O48" s="217"/>
      <c r="P48" s="199"/>
      <c r="Q48" s="200"/>
      <c r="R48" s="217"/>
      <c r="S48" s="217"/>
      <c r="T48" s="270"/>
    </row>
    <row r="49" spans="1:21" ht="40.5">
      <c r="A49" s="8" t="str">
        <f>Assessment_DataCollection!A432</f>
        <v>3.2.1.k</v>
      </c>
      <c r="B49" s="230" t="str">
        <f>Assessment_DataCollection!B432</f>
        <v>3.2.1 k. Identify and support rules and regulations governing a State’s GDL program and licensing tests.</v>
      </c>
      <c r="C49" s="231" t="str">
        <f>Assessment_DataCollection!C432</f>
        <v>Yes</v>
      </c>
      <c r="D49" s="232" t="str">
        <f>Assessment_DataCollection!D432</f>
        <v>Yes</v>
      </c>
      <c r="E49" s="270"/>
      <c r="F49" s="8" t="s">
        <v>812</v>
      </c>
      <c r="G49" s="59" t="s">
        <v>813</v>
      </c>
      <c r="H49" s="192">
        <v>44277</v>
      </c>
      <c r="I49" s="193" t="s">
        <v>120</v>
      </c>
      <c r="J49" s="195" t="s">
        <v>794</v>
      </c>
      <c r="K49" s="195" t="s">
        <v>766</v>
      </c>
      <c r="L49" s="216">
        <v>44279</v>
      </c>
      <c r="M49" s="217" t="s">
        <v>814</v>
      </c>
      <c r="N49" s="198" t="s">
        <v>815</v>
      </c>
      <c r="O49" s="217"/>
      <c r="P49" s="199"/>
      <c r="Q49" s="200"/>
      <c r="R49" s="217"/>
      <c r="S49" s="217"/>
      <c r="T49" s="270"/>
    </row>
    <row r="50" spans="1:21" ht="94.5">
      <c r="A50" s="8" t="str">
        <f>Assessment_DataCollection!A433</f>
        <v>3.2.1.l</v>
      </c>
      <c r="B50" s="230" t="str">
        <f>Assessment_DataCollection!B433</f>
        <v>3.2.1 l. Demonstrate comprehension of administrative rules, including:</v>
      </c>
      <c r="C50" s="231"/>
      <c r="D50" s="232"/>
      <c r="E50" s="270"/>
      <c r="F50" s="8" t="s">
        <v>816</v>
      </c>
      <c r="G50" s="59" t="s">
        <v>817</v>
      </c>
      <c r="H50" s="192">
        <v>44277</v>
      </c>
      <c r="I50" s="193" t="s">
        <v>120</v>
      </c>
      <c r="J50" s="195" t="s">
        <v>794</v>
      </c>
      <c r="K50" s="195" t="s">
        <v>766</v>
      </c>
      <c r="L50" s="216">
        <v>44279</v>
      </c>
      <c r="M50" s="217" t="s">
        <v>795</v>
      </c>
      <c r="N50" s="198" t="s">
        <v>796</v>
      </c>
      <c r="O50" s="217"/>
      <c r="P50" s="199"/>
      <c r="Q50" s="200"/>
      <c r="R50" s="217"/>
      <c r="S50" s="217"/>
      <c r="T50" s="270"/>
    </row>
    <row r="51" spans="1:21">
      <c r="A51" s="8"/>
      <c r="B51" s="230" t="str">
        <f>Assessment_DataCollection!B434</f>
        <v>i. school, instructor, and student in-vehicle responsibilities;</v>
      </c>
      <c r="C51" s="231" t="str">
        <f>Assessment_DataCollection!C434</f>
        <v>Yes</v>
      </c>
      <c r="D51" s="232" t="str">
        <f>Assessment_DataCollection!D434</f>
        <v>Yes</v>
      </c>
      <c r="E51" s="270"/>
      <c r="F51" s="8"/>
      <c r="G51" s="59"/>
      <c r="H51" s="192"/>
      <c r="I51" s="193"/>
      <c r="J51" s="194"/>
      <c r="K51" s="195"/>
      <c r="L51" s="216"/>
      <c r="M51" s="217"/>
      <c r="N51" s="198"/>
      <c r="O51" s="217"/>
      <c r="P51" s="199"/>
      <c r="Q51" s="200"/>
      <c r="R51" s="217"/>
      <c r="S51" s="217"/>
      <c r="T51" s="270"/>
    </row>
    <row r="52" spans="1:21">
      <c r="A52" s="8"/>
      <c r="B52" s="230" t="str">
        <f>Assessment_DataCollection!B435</f>
        <v>ii. dual controls and restraint systems use;</v>
      </c>
      <c r="C52" s="231" t="str">
        <f>Assessment_DataCollection!C435</f>
        <v>Yes</v>
      </c>
      <c r="D52" s="232" t="str">
        <f>Assessment_DataCollection!D435</f>
        <v>Yes</v>
      </c>
      <c r="E52" s="270"/>
      <c r="F52" s="8"/>
      <c r="G52" s="59"/>
      <c r="H52" s="192"/>
      <c r="I52" s="193"/>
      <c r="J52" s="194"/>
      <c r="K52" s="195"/>
      <c r="L52" s="216"/>
      <c r="M52" s="217"/>
      <c r="N52" s="198"/>
      <c r="O52" s="217"/>
      <c r="P52" s="199"/>
      <c r="Q52" s="200"/>
      <c r="R52" s="217"/>
      <c r="S52" s="217"/>
      <c r="T52" s="270"/>
    </row>
    <row r="53" spans="1:21">
      <c r="A53" s="8"/>
      <c r="B53" s="230" t="str">
        <f>Assessment_DataCollection!B436</f>
        <v>iii. optional in-vehicle instructional equipment use;</v>
      </c>
      <c r="C53" s="231" t="str">
        <f>Assessment_DataCollection!C436</f>
        <v>No</v>
      </c>
      <c r="D53" s="232" t="str">
        <f>Assessment_DataCollection!D436</f>
        <v>No</v>
      </c>
      <c r="E53" s="270"/>
      <c r="F53" s="8"/>
      <c r="G53" s="59"/>
      <c r="H53" s="192"/>
      <c r="I53" s="193"/>
      <c r="J53" s="194"/>
      <c r="K53" s="195"/>
      <c r="L53" s="216"/>
      <c r="M53" s="217"/>
      <c r="N53" s="198"/>
      <c r="O53" s="217"/>
      <c r="P53" s="199"/>
      <c r="Q53" s="200"/>
      <c r="R53" s="217"/>
      <c r="S53" s="217"/>
      <c r="T53" s="270"/>
    </row>
    <row r="54" spans="1:21">
      <c r="A54" s="8"/>
      <c r="B54" s="230" t="str">
        <f>Assessment_DataCollection!B437</f>
        <v>iv. appropriate use of driver education textbooks;</v>
      </c>
      <c r="C54" s="231" t="str">
        <f>Assessment_DataCollection!C437</f>
        <v>Yes</v>
      </c>
      <c r="D54" s="232" t="str">
        <f>Assessment_DataCollection!D437</f>
        <v>Yes</v>
      </c>
      <c r="E54" s="270"/>
      <c r="F54" s="8"/>
      <c r="G54" s="59"/>
      <c r="H54" s="192"/>
      <c r="I54" s="193"/>
      <c r="J54" s="194"/>
      <c r="K54" s="195"/>
      <c r="L54" s="216"/>
      <c r="M54" s="217"/>
      <c r="N54" s="198"/>
      <c r="O54" s="217"/>
      <c r="P54" s="199"/>
      <c r="Q54" s="200"/>
      <c r="R54" s="217"/>
      <c r="S54" s="217"/>
      <c r="T54" s="270"/>
    </row>
    <row r="55" spans="1:21">
      <c r="A55" s="8"/>
      <c r="B55" s="230" t="str">
        <f>Assessment_DataCollection!B438</f>
        <v>v. assessment requirements;</v>
      </c>
      <c r="C55" s="231" t="str">
        <f>Assessment_DataCollection!C438</f>
        <v>Yes</v>
      </c>
      <c r="D55" s="232" t="str">
        <f>Assessment_DataCollection!D438</f>
        <v>Yes</v>
      </c>
      <c r="E55" s="270"/>
      <c r="F55" s="8"/>
      <c r="G55" s="59"/>
      <c r="H55" s="192"/>
      <c r="I55" s="193"/>
      <c r="J55" s="194"/>
      <c r="K55" s="195"/>
      <c r="L55" s="216"/>
      <c r="M55" s="217"/>
      <c r="N55" s="198"/>
      <c r="O55" s="217"/>
      <c r="P55" s="199"/>
      <c r="Q55" s="200"/>
      <c r="R55" s="217"/>
      <c r="S55" s="217"/>
      <c r="T55" s="270"/>
    </row>
    <row r="56" spans="1:21">
      <c r="A56" s="8"/>
      <c r="B56" s="230" t="str">
        <f>Assessment_DataCollection!B439</f>
        <v>vi. record keeping protocol;</v>
      </c>
      <c r="C56" s="231" t="str">
        <f>Assessment_DataCollection!C439</f>
        <v>Yes</v>
      </c>
      <c r="D56" s="232" t="str">
        <f>Assessment_DataCollection!D439</f>
        <v>Yes</v>
      </c>
      <c r="E56" s="270"/>
      <c r="F56" s="8"/>
      <c r="G56" s="59"/>
      <c r="H56" s="192"/>
      <c r="I56" s="193"/>
      <c r="J56" s="194"/>
      <c r="K56" s="195"/>
      <c r="L56" s="216"/>
      <c r="M56" s="217"/>
      <c r="N56" s="198"/>
      <c r="O56" s="217"/>
      <c r="P56" s="199"/>
      <c r="Q56" s="200"/>
      <c r="R56" s="217"/>
      <c r="S56" s="217"/>
      <c r="T56" s="270"/>
    </row>
    <row r="57" spans="1:21" ht="27">
      <c r="A57" s="8"/>
      <c r="B57" s="230" t="str">
        <f>Assessment_DataCollection!B440</f>
        <v>vii. when to offer the program and minimum number of required periods;</v>
      </c>
      <c r="C57" s="231" t="str">
        <f>Assessment_DataCollection!C440</f>
        <v>Yes</v>
      </c>
      <c r="D57" s="232" t="str">
        <f>Assessment_DataCollection!D440</f>
        <v>Yes</v>
      </c>
      <c r="E57" s="270"/>
      <c r="F57" s="8"/>
      <c r="G57" s="59"/>
      <c r="H57" s="192"/>
      <c r="I57" s="193"/>
      <c r="J57" s="194"/>
      <c r="K57" s="195"/>
      <c r="L57" s="216"/>
      <c r="M57" s="217"/>
      <c r="N57" s="198"/>
      <c r="O57" s="217"/>
      <c r="P57" s="199"/>
      <c r="Q57" s="200"/>
      <c r="R57" s="217"/>
      <c r="S57" s="217"/>
      <c r="T57" s="270"/>
    </row>
    <row r="58" spans="1:21">
      <c r="A58" s="8"/>
      <c r="B58" s="230" t="str">
        <f>Assessment_DataCollection!B441</f>
        <v>viii. computer program(s) use;</v>
      </c>
      <c r="C58" s="231" t="str">
        <f>Assessment_DataCollection!C441</f>
        <v>Yes</v>
      </c>
      <c r="D58" s="232" t="str">
        <f>Assessment_DataCollection!D441</f>
        <v>Yes</v>
      </c>
      <c r="E58" s="270"/>
      <c r="F58" s="8"/>
      <c r="G58" s="59"/>
      <c r="H58" s="192"/>
      <c r="I58" s="193"/>
      <c r="J58" s="194"/>
      <c r="K58" s="195"/>
      <c r="L58" s="216"/>
      <c r="M58" s="217"/>
      <c r="N58" s="198"/>
      <c r="O58" s="217"/>
      <c r="P58" s="199"/>
      <c r="Q58" s="200"/>
      <c r="R58" s="217"/>
      <c r="S58" s="217"/>
      <c r="T58" s="270"/>
    </row>
    <row r="59" spans="1:21">
      <c r="A59" s="8"/>
      <c r="B59" s="230" t="str">
        <f>Assessment_DataCollection!B442</f>
        <v>ix. requirements for size of classes and facilities.</v>
      </c>
      <c r="C59" s="231" t="str">
        <f>Assessment_DataCollection!C442</f>
        <v>Yes</v>
      </c>
      <c r="D59" s="232" t="str">
        <f>Assessment_DataCollection!D442</f>
        <v>Yes</v>
      </c>
      <c r="E59" s="270"/>
      <c r="F59" s="8"/>
      <c r="G59" s="59"/>
      <c r="H59" s="192"/>
      <c r="I59" s="193"/>
      <c r="J59" s="194"/>
      <c r="K59" s="195"/>
      <c r="L59" s="216"/>
      <c r="M59" s="217"/>
      <c r="N59" s="198"/>
      <c r="O59" s="217"/>
      <c r="P59" s="199"/>
      <c r="Q59" s="200"/>
      <c r="R59" s="217"/>
      <c r="S59" s="217"/>
      <c r="T59" s="270"/>
    </row>
    <row r="60" spans="1:21" ht="99.75">
      <c r="A60" s="8" t="str">
        <f>Assessment_DataCollection!A443</f>
        <v>3.2.2</v>
      </c>
      <c r="B60" s="225"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60" s="3"/>
      <c r="D60" s="3"/>
      <c r="E60" s="270"/>
      <c r="F60" s="8" t="s">
        <v>818</v>
      </c>
      <c r="G60" s="225" t="s">
        <v>819</v>
      </c>
      <c r="H60" s="189"/>
      <c r="I60" s="190"/>
      <c r="J60" s="191"/>
      <c r="K60" s="191"/>
      <c r="L60" s="189"/>
      <c r="M60" s="191"/>
      <c r="N60" s="191"/>
      <c r="O60" s="197"/>
      <c r="P60" s="197"/>
      <c r="Q60" s="197"/>
      <c r="R60" s="214"/>
      <c r="S60" s="214"/>
      <c r="T60" s="270"/>
      <c r="U60" s="321"/>
    </row>
    <row r="61" spans="1:21" ht="94.5">
      <c r="A61" s="8" t="str">
        <f>Assessment_DataCollection!A444</f>
        <v>3.2.2.a</v>
      </c>
      <c r="B61" s="230" t="str">
        <f>Assessment_DataCollection!B444</f>
        <v>3.2.2 a. Describe the history of driver education.</v>
      </c>
      <c r="C61" s="231" t="str">
        <f>Assessment_DataCollection!C444</f>
        <v>Yes</v>
      </c>
      <c r="D61" s="232" t="str">
        <f>Assessment_DataCollection!D444</f>
        <v>Yes</v>
      </c>
      <c r="E61" s="270"/>
      <c r="F61" s="8" t="s">
        <v>820</v>
      </c>
      <c r="G61" s="59" t="s">
        <v>821</v>
      </c>
      <c r="H61" s="192"/>
      <c r="I61" s="193"/>
      <c r="J61" s="194"/>
      <c r="K61" s="195"/>
      <c r="L61" s="216">
        <v>44279</v>
      </c>
      <c r="M61" s="217" t="s">
        <v>822</v>
      </c>
      <c r="N61" s="198" t="s">
        <v>796</v>
      </c>
      <c r="O61" s="217"/>
      <c r="P61" s="199"/>
      <c r="Q61" s="200"/>
      <c r="R61" s="217"/>
      <c r="S61" s="217"/>
      <c r="T61" s="270"/>
    </row>
    <row r="62" spans="1:21" ht="94.5">
      <c r="A62" s="8" t="str">
        <f>Assessment_DataCollection!A445</f>
        <v>3.2.2.b</v>
      </c>
      <c r="B62" s="230" t="str">
        <f>Assessment_DataCollection!B445</f>
        <v>3.2.2 b. Describe and demonstrate the fundamental concepts of learning.</v>
      </c>
      <c r="C62" s="231" t="str">
        <f>Assessment_DataCollection!C445</f>
        <v>Yes</v>
      </c>
      <c r="D62" s="232" t="str">
        <f>Assessment_DataCollection!D445</f>
        <v>Yes</v>
      </c>
      <c r="E62" s="270"/>
      <c r="F62" s="8" t="s">
        <v>823</v>
      </c>
      <c r="G62" s="59" t="s">
        <v>824</v>
      </c>
      <c r="H62" s="192"/>
      <c r="I62" s="193"/>
      <c r="J62" s="194"/>
      <c r="K62" s="195"/>
      <c r="L62" s="216">
        <v>44279</v>
      </c>
      <c r="M62" s="217" t="s">
        <v>822</v>
      </c>
      <c r="N62" s="198" t="s">
        <v>796</v>
      </c>
      <c r="O62" s="217"/>
      <c r="P62" s="199"/>
      <c r="Q62" s="200"/>
      <c r="R62" s="217"/>
      <c r="S62" s="217"/>
      <c r="T62" s="270"/>
    </row>
    <row r="63" spans="1:21" ht="94.5">
      <c r="A63" s="8" t="str">
        <f>Assessment_DataCollection!A446</f>
        <v>3.2.2.c</v>
      </c>
      <c r="B63" s="230" t="str">
        <f>Assessment_DataCollection!B446</f>
        <v>3.2.2 c. Describe and demonstrate the fundamental concepts of teaching.</v>
      </c>
      <c r="C63" s="231" t="str">
        <f>Assessment_DataCollection!C446</f>
        <v>Yes</v>
      </c>
      <c r="D63" s="232" t="str">
        <f>Assessment_DataCollection!D446</f>
        <v>Yes</v>
      </c>
      <c r="E63" s="270"/>
      <c r="F63" s="8" t="s">
        <v>825</v>
      </c>
      <c r="G63" s="59" t="s">
        <v>826</v>
      </c>
      <c r="H63" s="192"/>
      <c r="I63" s="193"/>
      <c r="J63" s="194"/>
      <c r="K63" s="195"/>
      <c r="L63" s="216">
        <v>44279</v>
      </c>
      <c r="M63" s="217" t="s">
        <v>822</v>
      </c>
      <c r="N63" s="198" t="s">
        <v>796</v>
      </c>
      <c r="O63" s="217"/>
      <c r="P63" s="199"/>
      <c r="Q63" s="200"/>
      <c r="R63" s="217"/>
      <c r="S63" s="217"/>
      <c r="T63" s="270"/>
    </row>
    <row r="64" spans="1:21" ht="94.5">
      <c r="A64" s="8" t="str">
        <f>Assessment_DataCollection!A447</f>
        <v>3.2.2.d</v>
      </c>
      <c r="B64" s="230" t="str">
        <f>Assessment_DataCollection!B447</f>
        <v>3.2.2 d. Demonstrate how to use lesson plans and curricula.</v>
      </c>
      <c r="C64" s="231" t="str">
        <f>Assessment_DataCollection!C447</f>
        <v>Yes</v>
      </c>
      <c r="D64" s="232" t="str">
        <f>Assessment_DataCollection!D447</f>
        <v>Yes</v>
      </c>
      <c r="E64" s="270"/>
      <c r="F64" s="8" t="s">
        <v>827</v>
      </c>
      <c r="G64" s="59" t="s">
        <v>828</v>
      </c>
      <c r="H64" s="192"/>
      <c r="I64" s="193"/>
      <c r="J64" s="194"/>
      <c r="K64" s="195"/>
      <c r="L64" s="216">
        <v>44279</v>
      </c>
      <c r="M64" s="217" t="s">
        <v>822</v>
      </c>
      <c r="N64" s="198" t="s">
        <v>796</v>
      </c>
      <c r="O64" s="217"/>
      <c r="P64" s="199"/>
      <c r="Q64" s="200"/>
      <c r="R64" s="217"/>
      <c r="S64" s="217"/>
      <c r="T64" s="270"/>
    </row>
    <row r="65" spans="1:20" ht="94.5">
      <c r="A65" s="8" t="str">
        <f>Assessment_DataCollection!A448</f>
        <v>3.2.2.e</v>
      </c>
      <c r="B65" s="230" t="str">
        <f>Assessment_DataCollection!B448</f>
        <v>3.2.2 e. Demonstrate how to use effective questioning techniques.</v>
      </c>
      <c r="C65" s="231" t="str">
        <f>Assessment_DataCollection!C448</f>
        <v>Yes</v>
      </c>
      <c r="D65" s="232" t="str">
        <f>Assessment_DataCollection!D448</f>
        <v>Yes</v>
      </c>
      <c r="E65" s="270"/>
      <c r="F65" s="8" t="s">
        <v>829</v>
      </c>
      <c r="G65" s="59" t="s">
        <v>830</v>
      </c>
      <c r="H65" s="192"/>
      <c r="I65" s="193"/>
      <c r="J65" s="194"/>
      <c r="K65" s="195"/>
      <c r="L65" s="216">
        <v>44279</v>
      </c>
      <c r="M65" s="217" t="s">
        <v>822</v>
      </c>
      <c r="N65" s="198" t="s">
        <v>796</v>
      </c>
      <c r="O65" s="217"/>
      <c r="P65" s="199"/>
      <c r="Q65" s="200"/>
      <c r="R65" s="217"/>
      <c r="S65" s="217"/>
      <c r="T65" s="270"/>
    </row>
    <row r="66" spans="1:20" ht="94.5">
      <c r="A66" s="8" t="str">
        <f>Assessment_DataCollection!A449</f>
        <v>3.2.2.f</v>
      </c>
      <c r="B66" s="230" t="str">
        <f>Assessment_DataCollection!B449</f>
        <v>3.2.2 f. Describe and demonstrate professional responsibilities and accountability of the driver education instructor.</v>
      </c>
      <c r="C66" s="231" t="str">
        <f>Assessment_DataCollection!C449</f>
        <v>Yes</v>
      </c>
      <c r="D66" s="232" t="str">
        <f>Assessment_DataCollection!D449</f>
        <v>Yes</v>
      </c>
      <c r="E66" s="270"/>
      <c r="F66" s="8" t="s">
        <v>831</v>
      </c>
      <c r="G66" s="59" t="s">
        <v>832</v>
      </c>
      <c r="H66" s="192"/>
      <c r="I66" s="193"/>
      <c r="J66" s="194"/>
      <c r="K66" s="195"/>
      <c r="L66" s="216">
        <v>44279</v>
      </c>
      <c r="M66" s="217" t="s">
        <v>822</v>
      </c>
      <c r="N66" s="198" t="s">
        <v>796</v>
      </c>
      <c r="O66" s="217"/>
      <c r="P66" s="199"/>
      <c r="Q66" s="200"/>
      <c r="R66" s="217"/>
      <c r="S66" s="217"/>
      <c r="T66" s="270"/>
    </row>
    <row r="67" spans="1:20" ht="94.5">
      <c r="A67" s="8" t="str">
        <f>Assessment_DataCollection!A450</f>
        <v>3.2.2.g</v>
      </c>
      <c r="B67" s="230" t="str">
        <f>Assessment_DataCollection!B450</f>
        <v>3.2.2 g. Describe and abide by sexual harassment policies.</v>
      </c>
      <c r="C67" s="231" t="str">
        <f>Assessment_DataCollection!C450</f>
        <v>Yes</v>
      </c>
      <c r="D67" s="232" t="str">
        <f>Assessment_DataCollection!D450</f>
        <v>Yes</v>
      </c>
      <c r="E67" s="270"/>
      <c r="F67" s="8" t="s">
        <v>833</v>
      </c>
      <c r="G67" s="59" t="s">
        <v>834</v>
      </c>
      <c r="H67" s="192"/>
      <c r="I67" s="193"/>
      <c r="J67" s="194"/>
      <c r="K67" s="195"/>
      <c r="L67" s="216">
        <v>44279</v>
      </c>
      <c r="M67" s="217" t="s">
        <v>822</v>
      </c>
      <c r="N67" s="198" t="s">
        <v>796</v>
      </c>
      <c r="O67" s="217"/>
      <c r="P67" s="199"/>
      <c r="Q67" s="200"/>
      <c r="R67" s="217"/>
      <c r="S67" s="217"/>
      <c r="T67" s="270"/>
    </row>
    <row r="68" spans="1:20" ht="94.5">
      <c r="A68" s="8" t="str">
        <f>Assessment_DataCollection!A451</f>
        <v>3.2.2.h</v>
      </c>
      <c r="B68" s="230" t="str">
        <f>Assessment_DataCollection!B451</f>
        <v>3.2.2 h. Describe the importance of liability protection</v>
      </c>
      <c r="C68" s="231" t="str">
        <f>Assessment_DataCollection!C451</f>
        <v>Yes</v>
      </c>
      <c r="D68" s="232" t="str">
        <f>Assessment_DataCollection!D451</f>
        <v>Yes</v>
      </c>
      <c r="E68" s="270"/>
      <c r="F68" s="8" t="s">
        <v>835</v>
      </c>
      <c r="G68" s="59" t="s">
        <v>836</v>
      </c>
      <c r="H68" s="192"/>
      <c r="I68" s="193"/>
      <c r="J68" s="194"/>
      <c r="K68" s="195"/>
      <c r="L68" s="216">
        <v>44279</v>
      </c>
      <c r="M68" s="217" t="s">
        <v>822</v>
      </c>
      <c r="N68" s="198" t="s">
        <v>796</v>
      </c>
      <c r="O68" s="217"/>
      <c r="P68" s="199"/>
      <c r="Q68" s="200"/>
      <c r="R68" s="217"/>
      <c r="S68" s="217"/>
      <c r="T68" s="270"/>
    </row>
    <row r="69" spans="1:20" ht="94.5">
      <c r="A69" s="8" t="str">
        <f>Assessment_DataCollection!A452</f>
        <v>3.2.2.i</v>
      </c>
      <c r="B69" s="230" t="str">
        <f>Assessment_DataCollection!B452</f>
        <v>3.2.2 i. Describe and demonstrate the process for preparing to teach.</v>
      </c>
      <c r="C69" s="231" t="str">
        <f>Assessment_DataCollection!C452</f>
        <v>Yes</v>
      </c>
      <c r="D69" s="232" t="str">
        <f>Assessment_DataCollection!D452</f>
        <v>Yes</v>
      </c>
      <c r="E69" s="270"/>
      <c r="F69" s="8" t="s">
        <v>837</v>
      </c>
      <c r="G69" s="59" t="s">
        <v>838</v>
      </c>
      <c r="H69" s="192"/>
      <c r="I69" s="193"/>
      <c r="J69" s="194"/>
      <c r="K69" s="195"/>
      <c r="L69" s="216">
        <v>44279</v>
      </c>
      <c r="M69" s="217" t="s">
        <v>822</v>
      </c>
      <c r="N69" s="198" t="s">
        <v>796</v>
      </c>
      <c r="O69" s="217"/>
      <c r="P69" s="199"/>
      <c r="Q69" s="200"/>
      <c r="R69" s="217"/>
      <c r="S69" s="217"/>
      <c r="T69" s="270"/>
    </row>
    <row r="70" spans="1:20" ht="94.5">
      <c r="A70" s="8" t="str">
        <f>Assessment_DataCollection!A453</f>
        <v>3.2.2.j</v>
      </c>
      <c r="B70" s="230" t="str">
        <f>Assessment_DataCollection!B453</f>
        <v>3.2.2 j. Describe and demonstrate techniques for classroom management.</v>
      </c>
      <c r="C70" s="231" t="str">
        <f>Assessment_DataCollection!C453</f>
        <v>Yes</v>
      </c>
      <c r="D70" s="232" t="str">
        <f>Assessment_DataCollection!D453</f>
        <v>Yes</v>
      </c>
      <c r="E70" s="270"/>
      <c r="F70" s="8" t="s">
        <v>839</v>
      </c>
      <c r="G70" s="59" t="s">
        <v>840</v>
      </c>
      <c r="H70" s="192"/>
      <c r="I70" s="193"/>
      <c r="J70" s="194"/>
      <c r="K70" s="195"/>
      <c r="L70" s="216">
        <v>44279</v>
      </c>
      <c r="M70" s="217" t="s">
        <v>822</v>
      </c>
      <c r="N70" s="198" t="s">
        <v>796</v>
      </c>
      <c r="O70" s="217"/>
      <c r="P70" s="199"/>
      <c r="Q70" s="200"/>
      <c r="R70" s="217"/>
      <c r="S70" s="217"/>
      <c r="T70" s="270"/>
    </row>
    <row r="71" spans="1:20" ht="94.5">
      <c r="A71" s="8" t="str">
        <f>Assessment_DataCollection!A454</f>
        <v>3.2.2.k</v>
      </c>
      <c r="B71" s="230" t="str">
        <f>Assessment_DataCollection!B454</f>
        <v>3.2.2 k. Describe and demonstrate techniques for student assessment and evaluation.</v>
      </c>
      <c r="C71" s="231" t="str">
        <f>Assessment_DataCollection!C454</f>
        <v>Yes</v>
      </c>
      <c r="D71" s="232" t="str">
        <f>Assessment_DataCollection!D454</f>
        <v>Yes</v>
      </c>
      <c r="E71" s="270"/>
      <c r="F71" s="8" t="s">
        <v>841</v>
      </c>
      <c r="G71" s="59" t="s">
        <v>842</v>
      </c>
      <c r="H71" s="192"/>
      <c r="I71" s="193"/>
      <c r="J71" s="194"/>
      <c r="K71" s="195"/>
      <c r="L71" s="216">
        <v>44279</v>
      </c>
      <c r="M71" s="217" t="s">
        <v>822</v>
      </c>
      <c r="N71" s="198" t="s">
        <v>796</v>
      </c>
      <c r="O71" s="217"/>
      <c r="P71" s="199"/>
      <c r="Q71" s="200"/>
      <c r="R71" s="217"/>
      <c r="S71" s="217"/>
      <c r="T71" s="270"/>
    </row>
    <row r="72" spans="1:20" ht="94.5">
      <c r="A72" s="8" t="str">
        <f>Assessment_DataCollection!A455</f>
        <v>3.2.2.l</v>
      </c>
      <c r="B72" s="230" t="str">
        <f>Assessment_DataCollection!B455</f>
        <v>3.2.2 l. Describe the process for coordination between classroom and behind-the-wheel instruction.</v>
      </c>
      <c r="C72" s="231" t="str">
        <f>Assessment_DataCollection!C455</f>
        <v>Yes</v>
      </c>
      <c r="D72" s="232" t="str">
        <f>Assessment_DataCollection!D455</f>
        <v>Yes</v>
      </c>
      <c r="E72" s="270"/>
      <c r="F72" s="8" t="s">
        <v>843</v>
      </c>
      <c r="G72" s="59" t="s">
        <v>844</v>
      </c>
      <c r="H72" s="192"/>
      <c r="I72" s="193"/>
      <c r="J72" s="194"/>
      <c r="K72" s="195"/>
      <c r="L72" s="216">
        <v>44279</v>
      </c>
      <c r="M72" s="217" t="s">
        <v>822</v>
      </c>
      <c r="N72" s="198" t="s">
        <v>796</v>
      </c>
      <c r="O72" s="217"/>
      <c r="P72" s="199"/>
      <c r="Q72" s="200"/>
      <c r="R72" s="217"/>
      <c r="S72" s="217"/>
      <c r="T72" s="270"/>
    </row>
    <row r="73" spans="1:20" ht="94.5">
      <c r="A73" s="8" t="str">
        <f>Assessment_DataCollection!A456</f>
        <v>3.2.2.m</v>
      </c>
      <c r="B73" s="230" t="str">
        <f>Assessment_DataCollection!B456</f>
        <v>3.2.2 m. Describe how to and the need for additional training to conduct online and virtual classroom driver education.</v>
      </c>
      <c r="C73" s="231" t="str">
        <f>Assessment_DataCollection!C456</f>
        <v>Planned</v>
      </c>
      <c r="D73" s="232" t="str">
        <f>Assessment_DataCollection!D456</f>
        <v>Planned</v>
      </c>
      <c r="E73" s="270"/>
      <c r="F73" s="8" t="s">
        <v>845</v>
      </c>
      <c r="G73" s="59" t="s">
        <v>846</v>
      </c>
      <c r="H73" s="192"/>
      <c r="I73" s="193"/>
      <c r="J73" s="194"/>
      <c r="K73" s="195"/>
      <c r="L73" s="216">
        <v>44279</v>
      </c>
      <c r="M73" s="217" t="s">
        <v>822</v>
      </c>
      <c r="N73" s="198" t="s">
        <v>796</v>
      </c>
      <c r="O73" s="217"/>
      <c r="P73" s="199"/>
      <c r="Q73" s="200"/>
      <c r="R73" s="217" t="s">
        <v>258</v>
      </c>
      <c r="S73" s="217"/>
      <c r="T73" s="270"/>
    </row>
    <row r="74" spans="1:20" ht="94.5">
      <c r="A74" s="8" t="str">
        <f>Assessment_DataCollection!A457</f>
        <v>3.2.2.n</v>
      </c>
      <c r="B74" s="230" t="str">
        <f>Assessment_DataCollection!B457</f>
        <v>3.2.2 n. Describe how to and the need for additional training to address special needs driver education students.</v>
      </c>
      <c r="C74" s="231" t="str">
        <f>Assessment_DataCollection!C457</f>
        <v>Yes</v>
      </c>
      <c r="D74" s="232" t="str">
        <f>Assessment_DataCollection!D457</f>
        <v>Yes</v>
      </c>
      <c r="E74" s="270"/>
      <c r="F74" s="8" t="s">
        <v>847</v>
      </c>
      <c r="G74" s="59" t="s">
        <v>848</v>
      </c>
      <c r="H74" s="192"/>
      <c r="I74" s="193"/>
      <c r="J74" s="194"/>
      <c r="K74" s="195"/>
      <c r="L74" s="216">
        <v>44279</v>
      </c>
      <c r="M74" s="217" t="s">
        <v>822</v>
      </c>
      <c r="N74" s="198" t="s">
        <v>796</v>
      </c>
      <c r="O74" s="217"/>
      <c r="P74" s="199"/>
      <c r="Q74" s="200"/>
      <c r="R74" s="217"/>
      <c r="S74" s="217"/>
      <c r="T74" s="270"/>
    </row>
    <row r="75" spans="1:20" ht="94.5">
      <c r="A75" s="8" t="str">
        <f>Assessment_DataCollection!A458</f>
        <v>3.2.2.o</v>
      </c>
      <c r="B75" s="230" t="str">
        <f>Assessment_DataCollection!B458</f>
        <v>3.2.2 o. Describe and demonstrate how to use lesson plans for in-vehicle instruction.</v>
      </c>
      <c r="C75" s="231" t="str">
        <f>Assessment_DataCollection!C458</f>
        <v>Yes</v>
      </c>
      <c r="D75" s="232" t="str">
        <f>Assessment_DataCollection!D458</f>
        <v>Yes</v>
      </c>
      <c r="E75" s="270"/>
      <c r="F75" s="8" t="s">
        <v>849</v>
      </c>
      <c r="G75" s="59" t="s">
        <v>850</v>
      </c>
      <c r="H75" s="192"/>
      <c r="I75" s="193"/>
      <c r="J75" s="194"/>
      <c r="K75" s="195"/>
      <c r="L75" s="216">
        <v>44279</v>
      </c>
      <c r="M75" s="217" t="s">
        <v>822</v>
      </c>
      <c r="N75" s="198" t="s">
        <v>796</v>
      </c>
      <c r="O75" s="217"/>
      <c r="P75" s="199"/>
      <c r="Q75" s="200"/>
      <c r="R75" s="217"/>
      <c r="S75" s="217"/>
      <c r="T75" s="270"/>
    </row>
    <row r="76" spans="1:20" ht="94.5">
      <c r="A76" s="8" t="str">
        <f>Assessment_DataCollection!A459</f>
        <v>3.2.2.p</v>
      </c>
      <c r="B76" s="230" t="str">
        <f>Assessment_DataCollection!B459</f>
        <v>3.2.2 p. Describe and demonstrate how to manage the mobile classroom.</v>
      </c>
      <c r="C76" s="231" t="str">
        <f>Assessment_DataCollection!C459</f>
        <v>Yes</v>
      </c>
      <c r="D76" s="232" t="str">
        <f>Assessment_DataCollection!D459</f>
        <v>Yes</v>
      </c>
      <c r="E76" s="270"/>
      <c r="F76" s="8" t="s">
        <v>851</v>
      </c>
      <c r="G76" s="59" t="s">
        <v>852</v>
      </c>
      <c r="H76" s="192"/>
      <c r="I76" s="193"/>
      <c r="J76" s="194"/>
      <c r="K76" s="195"/>
      <c r="L76" s="216">
        <v>44279</v>
      </c>
      <c r="M76" s="217" t="s">
        <v>822</v>
      </c>
      <c r="N76" s="198" t="s">
        <v>796</v>
      </c>
      <c r="O76" s="217"/>
      <c r="P76" s="199"/>
      <c r="Q76" s="200"/>
      <c r="R76" s="217"/>
      <c r="S76" s="217"/>
      <c r="T76" s="270"/>
    </row>
    <row r="77" spans="1:20" ht="94.5">
      <c r="A77" s="8" t="str">
        <f>Assessment_DataCollection!A460</f>
        <v>3.2.2.q</v>
      </c>
      <c r="B77" s="230" t="str">
        <f>Assessment_DataCollection!B460</f>
        <v>3.2.2 q. Describe and demonstrate in-vehicle teaching techniques including coaching and correction.</v>
      </c>
      <c r="C77" s="231" t="str">
        <f>Assessment_DataCollection!C460</f>
        <v>Yes</v>
      </c>
      <c r="D77" s="232" t="str">
        <f>Assessment_DataCollection!D460</f>
        <v>Yes</v>
      </c>
      <c r="E77" s="270"/>
      <c r="F77" s="8" t="s">
        <v>853</v>
      </c>
      <c r="G77" s="59" t="s">
        <v>854</v>
      </c>
      <c r="H77" s="192"/>
      <c r="I77" s="193"/>
      <c r="J77" s="194"/>
      <c r="K77" s="195"/>
      <c r="L77" s="216">
        <v>44279</v>
      </c>
      <c r="M77" s="217" t="s">
        <v>822</v>
      </c>
      <c r="N77" s="198" t="s">
        <v>796</v>
      </c>
      <c r="O77" s="217"/>
      <c r="P77" s="199"/>
      <c r="Q77" s="200"/>
      <c r="R77" s="217"/>
      <c r="S77" s="217"/>
      <c r="T77" s="270"/>
    </row>
    <row r="78" spans="1:20" ht="94.5">
      <c r="A78" s="8" t="str">
        <f>Assessment_DataCollection!A461</f>
        <v>3.2.2.r</v>
      </c>
      <c r="B78" s="230" t="str">
        <f>Assessment_DataCollection!B461</f>
        <v>3.2.2 r. Describe and demonstrate how to evaluate and provide feedback to the student driver and observers.</v>
      </c>
      <c r="C78" s="231" t="str">
        <f>Assessment_DataCollection!C461</f>
        <v>Yes</v>
      </c>
      <c r="D78" s="232" t="str">
        <f>Assessment_DataCollection!D461</f>
        <v>Yes</v>
      </c>
      <c r="E78" s="270"/>
      <c r="F78" s="8" t="s">
        <v>855</v>
      </c>
      <c r="G78" s="59" t="s">
        <v>856</v>
      </c>
      <c r="H78" s="192"/>
      <c r="I78" s="193"/>
      <c r="J78" s="194"/>
      <c r="K78" s="195"/>
      <c r="L78" s="216">
        <v>44279</v>
      </c>
      <c r="M78" s="217" t="s">
        <v>822</v>
      </c>
      <c r="N78" s="198" t="s">
        <v>796</v>
      </c>
      <c r="O78" s="217"/>
      <c r="P78" s="199"/>
      <c r="Q78" s="200"/>
      <c r="R78" s="217"/>
      <c r="S78" s="217"/>
      <c r="T78" s="270"/>
    </row>
    <row r="79" spans="1:20" ht="94.5">
      <c r="A79" s="8" t="str">
        <f>Assessment_DataCollection!A462</f>
        <v>3.2.2.s</v>
      </c>
      <c r="B79" s="230" t="str">
        <f>Assessment_DataCollection!B462</f>
        <v>3.2.2 s. Describe and demonstrate techniques for teaching:</v>
      </c>
      <c r="C79" s="231"/>
      <c r="D79" s="232"/>
      <c r="E79" s="270"/>
      <c r="F79" s="8" t="s">
        <v>857</v>
      </c>
      <c r="G79" s="59" t="s">
        <v>858</v>
      </c>
      <c r="H79" s="192"/>
      <c r="I79" s="193"/>
      <c r="J79" s="194"/>
      <c r="K79" s="195"/>
      <c r="L79" s="216">
        <v>44279</v>
      </c>
      <c r="M79" s="217" t="s">
        <v>822</v>
      </c>
      <c r="N79" s="198" t="s">
        <v>796</v>
      </c>
      <c r="O79" s="217"/>
      <c r="P79" s="199"/>
      <c r="Q79" s="200"/>
      <c r="R79" s="217"/>
      <c r="S79" s="217"/>
      <c r="T79" s="270"/>
    </row>
    <row r="80" spans="1:20">
      <c r="A80" s="8"/>
      <c r="B80" s="230" t="str">
        <f>Assessment_DataCollection!B463</f>
        <v>i. visual systems and vision control</v>
      </c>
      <c r="C80" s="231" t="str">
        <f>Assessment_DataCollection!C463</f>
        <v>Yes</v>
      </c>
      <c r="D80" s="232" t="str">
        <f>Assessment_DataCollection!D463</f>
        <v>Yes</v>
      </c>
      <c r="E80" s="270"/>
      <c r="F80" s="8"/>
      <c r="G80" s="59"/>
      <c r="H80" s="192"/>
      <c r="I80" s="193"/>
      <c r="J80" s="194"/>
      <c r="K80" s="195"/>
      <c r="L80" s="216"/>
      <c r="M80" s="217"/>
      <c r="N80" s="198"/>
      <c r="O80" s="217"/>
      <c r="P80" s="199"/>
      <c r="Q80" s="200"/>
      <c r="R80" s="217"/>
      <c r="S80" s="217"/>
      <c r="T80" s="270"/>
    </row>
    <row r="81" spans="1:21">
      <c r="A81" s="8"/>
      <c r="B81" s="230" t="str">
        <f>Assessment_DataCollection!B464</f>
        <v>ii. hazard perception and decision making</v>
      </c>
      <c r="C81" s="231" t="str">
        <f>Assessment_DataCollection!C464</f>
        <v>Yes</v>
      </c>
      <c r="D81" s="232" t="str">
        <f>Assessment_DataCollection!D464</f>
        <v>Yes</v>
      </c>
      <c r="E81" s="270"/>
      <c r="F81" s="8"/>
      <c r="G81" s="59"/>
      <c r="H81" s="192"/>
      <c r="I81" s="193"/>
      <c r="J81" s="194"/>
      <c r="K81" s="195"/>
      <c r="L81" s="216"/>
      <c r="M81" s="217"/>
      <c r="N81" s="198"/>
      <c r="O81" s="217"/>
      <c r="P81" s="199"/>
      <c r="Q81" s="200"/>
      <c r="R81" s="217"/>
      <c r="S81" s="217"/>
      <c r="T81" s="270"/>
    </row>
    <row r="82" spans="1:21">
      <c r="A82" s="8"/>
      <c r="B82" s="230" t="str">
        <f>Assessment_DataCollection!B465</f>
        <v>iii. speed and space management</v>
      </c>
      <c r="C82" s="231" t="str">
        <f>Assessment_DataCollection!C465</f>
        <v>Yes</v>
      </c>
      <c r="D82" s="232" t="str">
        <f>Assessment_DataCollection!D465</f>
        <v>Yes</v>
      </c>
      <c r="E82" s="270"/>
      <c r="F82" s="8"/>
      <c r="G82" s="59"/>
      <c r="H82" s="192"/>
      <c r="I82" s="193"/>
      <c r="J82" s="194"/>
      <c r="K82" s="195"/>
      <c r="L82" s="216"/>
      <c r="M82" s="217"/>
      <c r="N82" s="198"/>
      <c r="O82" s="217"/>
      <c r="P82" s="199"/>
      <c r="Q82" s="200"/>
      <c r="R82" s="217"/>
      <c r="S82" s="217"/>
      <c r="T82" s="270"/>
    </row>
    <row r="83" spans="1:21">
      <c r="A83" s="8"/>
      <c r="B83" s="230" t="str">
        <f>Assessment_DataCollection!B466</f>
        <v>iv. steering control and vehicle balance</v>
      </c>
      <c r="C83" s="231" t="str">
        <f>Assessment_DataCollection!C466</f>
        <v>Yes</v>
      </c>
      <c r="D83" s="232" t="str">
        <f>Assessment_DataCollection!D466</f>
        <v>Yes</v>
      </c>
      <c r="E83" s="270"/>
      <c r="F83" s="8"/>
      <c r="G83" s="59"/>
      <c r="H83" s="192"/>
      <c r="I83" s="193"/>
      <c r="J83" s="194"/>
      <c r="K83" s="195"/>
      <c r="L83" s="216"/>
      <c r="M83" s="217"/>
      <c r="N83" s="198"/>
      <c r="O83" s="217"/>
      <c r="P83" s="199"/>
      <c r="Q83" s="200"/>
      <c r="R83" s="217"/>
      <c r="S83" s="217"/>
      <c r="T83" s="270"/>
    </row>
    <row r="84" spans="1:21">
      <c r="A84" s="8"/>
      <c r="B84" s="230" t="str">
        <f>Assessment_DataCollection!B467</f>
        <v>v. time management</v>
      </c>
      <c r="C84" s="231" t="str">
        <f>Assessment_DataCollection!C467</f>
        <v>Yes</v>
      </c>
      <c r="D84" s="232" t="str">
        <f>Assessment_DataCollection!D467</f>
        <v>Yes</v>
      </c>
      <c r="E84" s="270"/>
      <c r="F84" s="8"/>
      <c r="G84" s="59"/>
      <c r="H84" s="192"/>
      <c r="I84" s="193"/>
      <c r="J84" s="194"/>
      <c r="K84" s="195"/>
      <c r="L84" s="216"/>
      <c r="M84" s="217"/>
      <c r="N84" s="198"/>
      <c r="O84" s="217"/>
      <c r="P84" s="199"/>
      <c r="Q84" s="200"/>
      <c r="R84" s="217"/>
      <c r="S84" s="217"/>
      <c r="T84" s="270"/>
    </row>
    <row r="85" spans="1:21">
      <c r="A85" s="8"/>
      <c r="B85" s="230" t="str">
        <f>Assessment_DataCollection!B468</f>
        <v>vi. communication</v>
      </c>
      <c r="C85" s="231" t="str">
        <f>Assessment_DataCollection!C468</f>
        <v>Yes</v>
      </c>
      <c r="D85" s="232" t="str">
        <f>Assessment_DataCollection!D468</f>
        <v>Yes</v>
      </c>
      <c r="E85" s="270"/>
      <c r="F85" s="8"/>
      <c r="G85" s="59"/>
      <c r="H85" s="192"/>
      <c r="I85" s="193"/>
      <c r="J85" s="194"/>
      <c r="K85" s="195"/>
      <c r="L85" s="216"/>
      <c r="M85" s="217"/>
      <c r="N85" s="198"/>
      <c r="O85" s="217"/>
      <c r="P85" s="199"/>
      <c r="Q85" s="200"/>
      <c r="R85" s="217"/>
      <c r="S85" s="217"/>
      <c r="T85" s="270"/>
    </row>
    <row r="86" spans="1:21">
      <c r="A86" s="8"/>
      <c r="B86" s="230" t="str">
        <f>Assessment_DataCollection!B469</f>
        <v>vii. driver responsibility</v>
      </c>
      <c r="C86" s="231" t="str">
        <f>Assessment_DataCollection!C469</f>
        <v>Yes</v>
      </c>
      <c r="D86" s="232" t="str">
        <f>Assessment_DataCollection!D469</f>
        <v>Yes</v>
      </c>
      <c r="E86" s="270"/>
      <c r="F86" s="8"/>
      <c r="G86" s="59"/>
      <c r="H86" s="192"/>
      <c r="I86" s="193"/>
      <c r="J86" s="194"/>
      <c r="K86" s="195"/>
      <c r="L86" s="216"/>
      <c r="M86" s="217"/>
      <c r="N86" s="198"/>
      <c r="O86" s="217"/>
      <c r="P86" s="199"/>
      <c r="Q86" s="200"/>
      <c r="R86" s="217"/>
      <c r="S86" s="217"/>
      <c r="T86" s="270"/>
    </row>
    <row r="87" spans="1:21" ht="94.5">
      <c r="A87" s="8" t="str">
        <f>Assessment_DataCollection!A470</f>
        <v>3.2.2.t</v>
      </c>
      <c r="B87" s="230" t="str">
        <f>Assessment_DataCollection!B470</f>
        <v>3.2.2 t. Describe and demonstrate how to manage and take control of the vehicle during in vehicle instruction.</v>
      </c>
      <c r="C87" s="231" t="str">
        <f>Assessment_DataCollection!C470</f>
        <v>Yes</v>
      </c>
      <c r="D87" s="232" t="str">
        <f>Assessment_DataCollection!D470</f>
        <v>Yes</v>
      </c>
      <c r="E87" s="270"/>
      <c r="F87" s="8" t="s">
        <v>859</v>
      </c>
      <c r="G87" s="59" t="s">
        <v>860</v>
      </c>
      <c r="H87" s="192"/>
      <c r="I87" s="193"/>
      <c r="J87" s="194"/>
      <c r="K87" s="195"/>
      <c r="L87" s="216">
        <v>44279</v>
      </c>
      <c r="M87" s="217" t="s">
        <v>822</v>
      </c>
      <c r="N87" s="198" t="s">
        <v>796</v>
      </c>
      <c r="O87" s="217"/>
      <c r="P87" s="199"/>
      <c r="Q87" s="200"/>
      <c r="R87" s="217"/>
      <c r="S87" s="217"/>
      <c r="T87" s="270"/>
    </row>
    <row r="88" spans="1:21" ht="94.5">
      <c r="A88" s="8" t="str">
        <f>Assessment_DataCollection!A471</f>
        <v>3.2.2.u</v>
      </c>
      <c r="B88" s="230" t="str">
        <f>Assessment_DataCollection!B471</f>
        <v>3.2.2 u. Describe what to do in an emergency or collision.</v>
      </c>
      <c r="C88" s="231" t="str">
        <f>Assessment_DataCollection!C471</f>
        <v>Yes</v>
      </c>
      <c r="D88" s="232" t="str">
        <f>Assessment_DataCollection!D471</f>
        <v>Yes</v>
      </c>
      <c r="E88" s="270"/>
      <c r="F88" s="8" t="s">
        <v>861</v>
      </c>
      <c r="G88" s="59" t="s">
        <v>862</v>
      </c>
      <c r="H88" s="192"/>
      <c r="I88" s="193"/>
      <c r="J88" s="194"/>
      <c r="K88" s="195"/>
      <c r="L88" s="216">
        <v>44279</v>
      </c>
      <c r="M88" s="217" t="s">
        <v>822</v>
      </c>
      <c r="N88" s="198" t="s">
        <v>796</v>
      </c>
      <c r="O88" s="217"/>
      <c r="P88" s="199"/>
      <c r="Q88" s="200"/>
      <c r="R88" s="217"/>
      <c r="S88" s="217"/>
      <c r="T88" s="270"/>
    </row>
    <row r="89" spans="1:21" ht="94.5">
      <c r="A89" s="8" t="str">
        <f>Assessment_DataCollection!A472</f>
        <v>3.2.2.v</v>
      </c>
      <c r="B89" s="230" t="str">
        <f>Assessment_DataCollection!B472</f>
        <v>3.2.2 v. Describe the role and use of on-board technologies for in-vehicle instruction.</v>
      </c>
      <c r="C89" s="231" t="str">
        <f>Assessment_DataCollection!C472</f>
        <v>Yes</v>
      </c>
      <c r="D89" s="232" t="str">
        <f>Assessment_DataCollection!D472</f>
        <v>Yes</v>
      </c>
      <c r="E89" s="270"/>
      <c r="F89" s="8" t="s">
        <v>863</v>
      </c>
      <c r="G89" s="59" t="s">
        <v>864</v>
      </c>
      <c r="H89" s="192"/>
      <c r="I89" s="193"/>
      <c r="J89" s="194"/>
      <c r="K89" s="195"/>
      <c r="L89" s="216">
        <v>44279</v>
      </c>
      <c r="M89" s="217" t="s">
        <v>822</v>
      </c>
      <c r="N89" s="198" t="s">
        <v>796</v>
      </c>
      <c r="O89" s="217"/>
      <c r="P89" s="199"/>
      <c r="Q89" s="200"/>
      <c r="R89" s="217"/>
      <c r="S89" s="217"/>
      <c r="T89" s="270"/>
    </row>
    <row r="90" spans="1:21" ht="94.5">
      <c r="A90" s="8" t="str">
        <f>Assessment_DataCollection!A473</f>
        <v>3.2.2.w</v>
      </c>
      <c r="B90" s="230" t="str">
        <f>Assessment_DataCollection!B473</f>
        <v>3.2.2 w. Describe how to and the need for additional training to conduct simulation and driving range instruction.</v>
      </c>
      <c r="C90" s="231" t="str">
        <f>Assessment_DataCollection!C473</f>
        <v>Yes</v>
      </c>
      <c r="D90" s="232" t="str">
        <f>Assessment_DataCollection!D473</f>
        <v>Yes</v>
      </c>
      <c r="E90" s="270"/>
      <c r="F90" s="8" t="s">
        <v>865</v>
      </c>
      <c r="G90" s="59" t="s">
        <v>866</v>
      </c>
      <c r="H90" s="192"/>
      <c r="I90" s="193"/>
      <c r="J90" s="194"/>
      <c r="K90" s="195"/>
      <c r="L90" s="216">
        <v>44279</v>
      </c>
      <c r="M90" s="217" t="s">
        <v>822</v>
      </c>
      <c r="N90" s="198" t="s">
        <v>796</v>
      </c>
      <c r="O90" s="217"/>
      <c r="P90" s="199"/>
      <c r="Q90" s="200"/>
      <c r="R90" s="217"/>
      <c r="S90" s="217"/>
      <c r="T90" s="270"/>
    </row>
    <row r="91" spans="1:21" ht="94.5">
      <c r="A91" s="8" t="str">
        <f>Assessment_DataCollection!A474</f>
        <v>3.2.2.x</v>
      </c>
      <c r="B91" s="230" t="str">
        <f>Assessment_DataCollection!B474</f>
        <v>3.2.2 x. Demonstrate the skills necessary to develop partnerships and communicate with parents/mentors/guardians and state officials.</v>
      </c>
      <c r="C91" s="231" t="str">
        <f>Assessment_DataCollection!C474</f>
        <v>Yes</v>
      </c>
      <c r="D91" s="232" t="str">
        <f>Assessment_DataCollection!D474</f>
        <v>Yes</v>
      </c>
      <c r="E91" s="270"/>
      <c r="F91" s="8" t="s">
        <v>867</v>
      </c>
      <c r="G91" s="59" t="s">
        <v>868</v>
      </c>
      <c r="H91" s="192"/>
      <c r="I91" s="193"/>
      <c r="J91" s="194"/>
      <c r="K91" s="195"/>
      <c r="L91" s="216">
        <v>44279</v>
      </c>
      <c r="M91" s="217" t="s">
        <v>822</v>
      </c>
      <c r="N91" s="198" t="s">
        <v>796</v>
      </c>
      <c r="O91" s="217"/>
      <c r="P91" s="199"/>
      <c r="Q91" s="200"/>
      <c r="R91" s="217"/>
      <c r="S91" s="217"/>
      <c r="T91" s="270"/>
    </row>
    <row r="92" spans="1:21" ht="94.5">
      <c r="A92" s="8" t="str">
        <f>Assessment_DataCollection!A475</f>
        <v>3.2.2.y</v>
      </c>
      <c r="B92" s="230" t="str">
        <f>Assessment_DataCollection!B475</f>
        <v>3.2.2 y. Identify how to locate and describe jurisdictional laws, rules, policies and procedures related to vehicle operation and driver education.</v>
      </c>
      <c r="C92" s="231" t="str">
        <f>Assessment_DataCollection!C475</f>
        <v>Yes</v>
      </c>
      <c r="D92" s="232" t="str">
        <f>Assessment_DataCollection!D475</f>
        <v>Yes</v>
      </c>
      <c r="E92" s="270"/>
      <c r="F92" s="8" t="s">
        <v>869</v>
      </c>
      <c r="G92" s="59" t="s">
        <v>870</v>
      </c>
      <c r="H92" s="192"/>
      <c r="I92" s="193"/>
      <c r="J92" s="194"/>
      <c r="K92" s="195"/>
      <c r="L92" s="216">
        <v>44279</v>
      </c>
      <c r="M92" s="217" t="s">
        <v>822</v>
      </c>
      <c r="N92" s="198" t="s">
        <v>796</v>
      </c>
      <c r="O92" s="217"/>
      <c r="P92" s="199"/>
      <c r="Q92" s="200"/>
      <c r="R92" s="217"/>
      <c r="S92" s="217"/>
      <c r="T92" s="270"/>
    </row>
    <row r="93" spans="1:21" ht="57">
      <c r="A93" s="8" t="str">
        <f>Assessment_DataCollection!A476</f>
        <v>3.2.3</v>
      </c>
      <c r="B93" s="225" t="str">
        <f>Assessment_DataCollection!B476</f>
        <v>3.2.3 States shall require instructor candidates to successfully deliver a series of practice teaching assignments during the instructor training course, including both classroom and BTW lessons. The instructor candidate must demonstrate:</v>
      </c>
      <c r="C93" s="3"/>
      <c r="D93" s="3"/>
      <c r="E93" s="270"/>
      <c r="F93" s="8" t="s">
        <v>871</v>
      </c>
      <c r="G93" s="225" t="s">
        <v>872</v>
      </c>
      <c r="H93" s="189"/>
      <c r="I93" s="190"/>
      <c r="J93" s="191"/>
      <c r="K93" s="191"/>
      <c r="L93" s="189"/>
      <c r="M93" s="191"/>
      <c r="N93" s="191"/>
      <c r="O93" s="197"/>
      <c r="P93" s="197"/>
      <c r="Q93" s="197"/>
      <c r="R93" s="214"/>
      <c r="S93" s="214"/>
      <c r="T93" s="270"/>
      <c r="U93" s="321"/>
    </row>
    <row r="94" spans="1:21" ht="94.5">
      <c r="A94" s="8" t="str">
        <f>Assessment_DataCollection!A477</f>
        <v>3.2.3.a</v>
      </c>
      <c r="B94" s="230" t="str">
        <f>Assessment_DataCollection!B477</f>
        <v>3.2.3 a. How to utilize and adapt classroom lesson plans and deliver classroom presentations.</v>
      </c>
      <c r="C94" s="231" t="str">
        <f>Assessment_DataCollection!C477</f>
        <v>Yes</v>
      </c>
      <c r="D94" s="232" t="str">
        <f>Assessment_DataCollection!D477</f>
        <v>Yes</v>
      </c>
      <c r="E94" s="270"/>
      <c r="F94" s="8" t="s">
        <v>873</v>
      </c>
      <c r="G94" s="59" t="s">
        <v>874</v>
      </c>
      <c r="H94" s="192"/>
      <c r="I94" s="193"/>
      <c r="J94" s="194"/>
      <c r="K94" s="195"/>
      <c r="L94" s="216">
        <v>44279</v>
      </c>
      <c r="M94" s="216" t="s">
        <v>822</v>
      </c>
      <c r="N94" s="198" t="s">
        <v>796</v>
      </c>
      <c r="O94" s="217"/>
      <c r="P94" s="199"/>
      <c r="Q94" s="200"/>
      <c r="R94" s="217"/>
      <c r="S94" s="217"/>
      <c r="T94" s="270"/>
    </row>
    <row r="95" spans="1:21" ht="94.5">
      <c r="A95" s="8" t="str">
        <f>Assessment_DataCollection!A478</f>
        <v>3.2.3.b</v>
      </c>
      <c r="B95" s="230" t="str">
        <f>Assessment_DataCollection!B478</f>
        <v>3.2.3 b. How to utilize and adapt lesson plans to deliver behind-the-wheel lessons, utilizing coaching techniques for in-vehicle instruction, and</v>
      </c>
      <c r="C95" s="231"/>
      <c r="D95" s="232"/>
      <c r="E95" s="270"/>
      <c r="F95" s="8" t="s">
        <v>875</v>
      </c>
      <c r="G95" s="59" t="s">
        <v>876</v>
      </c>
      <c r="H95" s="192"/>
      <c r="I95" s="193"/>
      <c r="J95" s="194"/>
      <c r="K95" s="195"/>
      <c r="L95" s="216">
        <v>44279</v>
      </c>
      <c r="M95" s="216" t="s">
        <v>822</v>
      </c>
      <c r="N95" s="198" t="s">
        <v>796</v>
      </c>
      <c r="O95" s="217"/>
      <c r="P95" s="199"/>
      <c r="Q95" s="200"/>
      <c r="R95" s="217"/>
      <c r="S95" s="217"/>
      <c r="T95" s="270"/>
    </row>
    <row r="96" spans="1:21" ht="94.5">
      <c r="A96" s="8">
        <f>Assessment_DataCollection!A479</f>
        <v>0</v>
      </c>
      <c r="B96" s="230" t="str">
        <f>Assessment_DataCollection!B479</f>
        <v>i. demonstrate how to utilize standards of driver performance,</v>
      </c>
      <c r="C96" s="231" t="str">
        <f>Assessment_DataCollection!C479</f>
        <v>Yes</v>
      </c>
      <c r="D96" s="232" t="str">
        <f>Assessment_DataCollection!D479</f>
        <v>Yes</v>
      </c>
      <c r="E96" s="270"/>
      <c r="F96" s="8"/>
      <c r="G96" s="59" t="s">
        <v>877</v>
      </c>
      <c r="H96" s="192"/>
      <c r="I96" s="193"/>
      <c r="J96" s="194"/>
      <c r="K96" s="195"/>
      <c r="L96" s="216">
        <v>44279</v>
      </c>
      <c r="M96" s="216" t="s">
        <v>822</v>
      </c>
      <c r="N96" s="198" t="s">
        <v>796</v>
      </c>
      <c r="O96" s="217"/>
      <c r="P96" s="199"/>
      <c r="Q96" s="200"/>
      <c r="R96" s="217"/>
      <c r="S96" s="217"/>
      <c r="T96" s="270"/>
    </row>
    <row r="97" spans="1:21" ht="94.5">
      <c r="A97" s="8">
        <f>Assessment_DataCollection!A480</f>
        <v>0</v>
      </c>
      <c r="B97" s="230" t="str">
        <f>Assessment_DataCollection!B480</f>
        <v>ii. demonstrate a variety coaching techniques for in-vehicle instruction, and deliver BTW lessons.</v>
      </c>
      <c r="C97" s="231" t="str">
        <f>Assessment_DataCollection!C480</f>
        <v>Yes</v>
      </c>
      <c r="D97" s="232" t="str">
        <f>Assessment_DataCollection!D480</f>
        <v>Yes</v>
      </c>
      <c r="E97" s="270"/>
      <c r="F97" s="8"/>
      <c r="G97" s="59" t="s">
        <v>878</v>
      </c>
      <c r="H97" s="192"/>
      <c r="I97" s="193"/>
      <c r="J97" s="194"/>
      <c r="K97" s="195"/>
      <c r="L97" s="216">
        <v>44279</v>
      </c>
      <c r="M97" s="216" t="s">
        <v>822</v>
      </c>
      <c r="N97" s="198" t="s">
        <v>796</v>
      </c>
      <c r="O97" s="217"/>
      <c r="P97" s="199"/>
      <c r="Q97" s="200"/>
      <c r="R97" s="217"/>
      <c r="S97" s="217"/>
      <c r="T97" s="270"/>
    </row>
    <row r="98" spans="1:21" ht="94.5">
      <c r="A98" s="8" t="str">
        <f>Assessment_DataCollection!A481</f>
        <v>3.2.3.c</v>
      </c>
      <c r="B98" s="230" t="str">
        <f>Assessment_DataCollection!B481</f>
        <v>3.2.3 c. How to influence learning and habit development.</v>
      </c>
      <c r="C98" s="231" t="str">
        <f>Assessment_DataCollection!C481</f>
        <v>Yes</v>
      </c>
      <c r="D98" s="232" t="str">
        <f>Assessment_DataCollection!D481</f>
        <v>Yes</v>
      </c>
      <c r="E98" s="270"/>
      <c r="F98" s="8" t="s">
        <v>879</v>
      </c>
      <c r="G98" s="59" t="s">
        <v>880</v>
      </c>
      <c r="H98" s="192"/>
      <c r="I98" s="193"/>
      <c r="J98" s="194"/>
      <c r="K98" s="195"/>
      <c r="L98" s="216">
        <v>44279</v>
      </c>
      <c r="M98" s="216" t="s">
        <v>822</v>
      </c>
      <c r="N98" s="198" t="s">
        <v>796</v>
      </c>
      <c r="O98" s="217"/>
      <c r="P98" s="199"/>
      <c r="Q98" s="200"/>
      <c r="R98" s="217"/>
      <c r="S98" s="217"/>
      <c r="T98" s="270"/>
    </row>
    <row r="99" spans="1:21" ht="94.5">
      <c r="A99" s="8" t="str">
        <f>Assessment_DataCollection!A482</f>
        <v>3.2.3.d</v>
      </c>
      <c r="B99" s="230" t="str">
        <f>Assessment_DataCollection!B482</f>
        <v>3.2.3 d. How to assess student performance.</v>
      </c>
      <c r="C99" s="231" t="str">
        <f>Assessment_DataCollection!C482</f>
        <v>Yes</v>
      </c>
      <c r="D99" s="232" t="str">
        <f>Assessment_DataCollection!D482</f>
        <v>Yes</v>
      </c>
      <c r="E99" s="270"/>
      <c r="F99" s="8" t="s">
        <v>881</v>
      </c>
      <c r="G99" s="59" t="s">
        <v>882</v>
      </c>
      <c r="H99" s="192"/>
      <c r="I99" s="193"/>
      <c r="J99" s="194"/>
      <c r="K99" s="195"/>
      <c r="L99" s="216">
        <v>44279</v>
      </c>
      <c r="M99" s="216" t="s">
        <v>822</v>
      </c>
      <c r="N99" s="198" t="s">
        <v>796</v>
      </c>
      <c r="O99" s="217"/>
      <c r="P99" s="199"/>
      <c r="Q99" s="200"/>
      <c r="R99" s="217"/>
      <c r="S99" s="217"/>
      <c r="T99" s="270"/>
    </row>
    <row r="100" spans="1:21" ht="94.5">
      <c r="A100" s="8" t="str">
        <f>Assessment_DataCollection!A483</f>
        <v>3.2.3.e</v>
      </c>
      <c r="B100" s="230" t="str">
        <f>Assessment_DataCollection!B483</f>
        <v>3.2.3 e. How to assist the learner to apply concepts from classroom and BTW instruction.</v>
      </c>
      <c r="C100" s="231" t="str">
        <f>Assessment_DataCollection!C483</f>
        <v>Yes</v>
      </c>
      <c r="D100" s="232" t="str">
        <f>Assessment_DataCollection!D483</f>
        <v>Yes</v>
      </c>
      <c r="E100" s="270"/>
      <c r="F100" s="8" t="s">
        <v>883</v>
      </c>
      <c r="G100" s="59" t="s">
        <v>884</v>
      </c>
      <c r="H100" s="192"/>
      <c r="I100" s="193"/>
      <c r="J100" s="194"/>
      <c r="K100" s="195"/>
      <c r="L100" s="216">
        <v>44279</v>
      </c>
      <c r="M100" s="216" t="s">
        <v>822</v>
      </c>
      <c r="N100" s="198" t="s">
        <v>796</v>
      </c>
      <c r="O100" s="217"/>
      <c r="P100" s="199"/>
      <c r="Q100" s="200"/>
      <c r="R100" s="217"/>
      <c r="S100" s="217"/>
      <c r="T100" s="270"/>
    </row>
    <row r="101" spans="1:21" ht="94.5">
      <c r="A101" s="8" t="str">
        <f>Assessment_DataCollection!A484</f>
        <v>3.2.3.f</v>
      </c>
      <c r="B101" s="230" t="str">
        <f>Assessment_DataCollection!B484</f>
        <v>3.2.3 f. Knowledge of risk management principles in all driving situations.</v>
      </c>
      <c r="C101" s="231" t="str">
        <f>Assessment_DataCollection!C484</f>
        <v>Yes</v>
      </c>
      <c r="D101" s="232" t="str">
        <f>Assessment_DataCollection!D484</f>
        <v>Yes</v>
      </c>
      <c r="E101" s="270"/>
      <c r="F101" s="8" t="s">
        <v>885</v>
      </c>
      <c r="G101" s="59" t="s">
        <v>886</v>
      </c>
      <c r="H101" s="192"/>
      <c r="I101" s="193"/>
      <c r="J101" s="194"/>
      <c r="K101" s="195"/>
      <c r="L101" s="216">
        <v>44279</v>
      </c>
      <c r="M101" s="216" t="s">
        <v>822</v>
      </c>
      <c r="N101" s="198" t="s">
        <v>796</v>
      </c>
      <c r="O101" s="217"/>
      <c r="P101" s="199"/>
      <c r="Q101" s="200"/>
      <c r="R101" s="217"/>
      <c r="S101" s="217"/>
      <c r="T101" s="270"/>
    </row>
    <row r="102" spans="1:21" ht="94.5">
      <c r="A102" s="8" t="str">
        <f>Assessment_DataCollection!A485</f>
        <v>3.2.3.g</v>
      </c>
      <c r="B102" s="230" t="str">
        <f>Assessment_DataCollection!B485</f>
        <v>3.2.3 g. Risk assessment procedures and provide timely intervention for in-vehicle instruction.</v>
      </c>
      <c r="C102" s="231" t="str">
        <f>Assessment_DataCollection!C485</f>
        <v>Yes</v>
      </c>
      <c r="D102" s="232" t="str">
        <f>Assessment_DataCollection!D485</f>
        <v>Yes</v>
      </c>
      <c r="E102" s="270"/>
      <c r="F102" s="8" t="s">
        <v>887</v>
      </c>
      <c r="G102" s="59" t="s">
        <v>888</v>
      </c>
      <c r="H102" s="192"/>
      <c r="I102" s="193"/>
      <c r="J102" s="194"/>
      <c r="K102" s="195"/>
      <c r="L102" s="216">
        <v>44279</v>
      </c>
      <c r="M102" s="216" t="s">
        <v>822</v>
      </c>
      <c r="N102" s="198" t="s">
        <v>796</v>
      </c>
      <c r="O102" s="217"/>
      <c r="P102" s="199"/>
      <c r="Q102" s="200"/>
      <c r="R102" s="217"/>
      <c r="S102" s="217"/>
      <c r="T102" s="270"/>
    </row>
    <row r="103" spans="1:21" ht="94.5">
      <c r="A103" s="8" t="str">
        <f>Assessment_DataCollection!A486</f>
        <v>3.2.3.h</v>
      </c>
      <c r="B103" s="230" t="str">
        <f>Assessment_DataCollection!B486</f>
        <v>3.2.3 h. How to conduct computer assisted, online, simulation based and range exercise instruction (if applicable)</v>
      </c>
      <c r="C103" s="231" t="str">
        <f>Assessment_DataCollection!C486</f>
        <v>Yes</v>
      </c>
      <c r="D103" s="232" t="str">
        <f>Assessment_DataCollection!D486</f>
        <v>Yes</v>
      </c>
      <c r="E103" s="270"/>
      <c r="F103" s="8" t="s">
        <v>889</v>
      </c>
      <c r="G103" s="59" t="s">
        <v>890</v>
      </c>
      <c r="H103" s="192"/>
      <c r="I103" s="193"/>
      <c r="J103" s="194"/>
      <c r="K103" s="195"/>
      <c r="L103" s="216">
        <v>44279</v>
      </c>
      <c r="M103" s="216" t="s">
        <v>822</v>
      </c>
      <c r="N103" s="198" t="s">
        <v>796</v>
      </c>
      <c r="O103" s="217"/>
      <c r="P103" s="199"/>
      <c r="Q103" s="200"/>
      <c r="R103" s="217"/>
      <c r="S103" s="217"/>
      <c r="T103" s="270"/>
    </row>
    <row r="104" spans="1:21" ht="94.5">
      <c r="A104" s="8" t="str">
        <f>Assessment_DataCollection!A487</f>
        <v>3.2.3.i</v>
      </c>
      <c r="B104" s="230" t="str">
        <f>Assessment_DataCollection!B487</f>
        <v>3.2.3 i. How to assess the course.</v>
      </c>
      <c r="C104" s="231" t="str">
        <f>Assessment_DataCollection!C487</f>
        <v>Yes</v>
      </c>
      <c r="D104" s="232" t="str">
        <f>Assessment_DataCollection!D487</f>
        <v>Yes</v>
      </c>
      <c r="E104" s="270"/>
      <c r="F104" s="8" t="s">
        <v>891</v>
      </c>
      <c r="G104" s="59" t="s">
        <v>892</v>
      </c>
      <c r="H104" s="192"/>
      <c r="I104" s="193"/>
      <c r="J104" s="194"/>
      <c r="K104" s="195"/>
      <c r="L104" s="216">
        <v>44279</v>
      </c>
      <c r="M104" s="216" t="s">
        <v>822</v>
      </c>
      <c r="N104" s="198" t="s">
        <v>796</v>
      </c>
      <c r="O104" s="217"/>
      <c r="P104" s="199"/>
      <c r="Q104" s="200"/>
      <c r="R104" s="217"/>
      <c r="S104" s="217"/>
      <c r="T104" s="270"/>
    </row>
    <row r="105" spans="1:21" ht="94.5">
      <c r="A105" s="8" t="str">
        <f>Assessment_DataCollection!A488</f>
        <v>3.2.3.j</v>
      </c>
      <c r="B105" s="230" t="str">
        <f>Assessment_DataCollection!B488</f>
        <v>3.2.3 j. How to schedule and grade.</v>
      </c>
      <c r="C105" s="231" t="str">
        <f>Assessment_DataCollection!C488</f>
        <v>Yes</v>
      </c>
      <c r="D105" s="232" t="str">
        <f>Assessment_DataCollection!D488</f>
        <v>Yes</v>
      </c>
      <c r="E105" s="270"/>
      <c r="F105" s="8" t="s">
        <v>893</v>
      </c>
      <c r="G105" s="59" t="s">
        <v>894</v>
      </c>
      <c r="H105" s="192"/>
      <c r="I105" s="193"/>
      <c r="J105" s="194"/>
      <c r="K105" s="195"/>
      <c r="L105" s="216">
        <v>44279</v>
      </c>
      <c r="M105" s="216" t="s">
        <v>822</v>
      </c>
      <c r="N105" s="198" t="s">
        <v>796</v>
      </c>
      <c r="O105" s="217"/>
      <c r="P105" s="199"/>
      <c r="Q105" s="200"/>
      <c r="R105" s="217"/>
      <c r="S105" s="217"/>
      <c r="T105" s="270"/>
    </row>
    <row r="106" spans="1:21">
      <c r="A106" s="8">
        <f>Assessment_DataCollection!A489</f>
        <v>3.3</v>
      </c>
      <c r="B106" s="225" t="str">
        <f>Assessment_DataCollection!B489</f>
        <v>Student Teaching/Practicum</v>
      </c>
      <c r="C106" s="3"/>
      <c r="D106" s="3"/>
      <c r="E106" s="270"/>
      <c r="F106" s="8">
        <v>3.3</v>
      </c>
      <c r="G106" s="225" t="s">
        <v>895</v>
      </c>
      <c r="H106" s="189"/>
      <c r="I106" s="190"/>
      <c r="J106" s="191"/>
      <c r="K106" s="191"/>
      <c r="L106" s="189"/>
      <c r="M106" s="191"/>
      <c r="N106" s="191"/>
      <c r="O106" s="197"/>
      <c r="P106" s="197"/>
      <c r="Q106" s="197"/>
      <c r="R106" s="214"/>
      <c r="S106" s="214"/>
      <c r="T106" s="270"/>
      <c r="U106" s="321"/>
    </row>
    <row r="107" spans="1:21" ht="71.25">
      <c r="A107" s="8" t="str">
        <f>Assessment_DataCollection!A490</f>
        <v>3.3.1</v>
      </c>
      <c r="B107" s="225"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107" s="3" t="str">
        <f>Assessment_DataCollection!C490</f>
        <v>Yes</v>
      </c>
      <c r="D107" s="3" t="str">
        <f>Assessment_DataCollection!D490</f>
        <v>Yes</v>
      </c>
      <c r="E107" s="270"/>
      <c r="F107" s="8" t="s">
        <v>896</v>
      </c>
      <c r="G107" s="225" t="s">
        <v>897</v>
      </c>
      <c r="H107" s="189"/>
      <c r="I107" s="190"/>
      <c r="J107" s="191"/>
      <c r="K107" s="191"/>
      <c r="L107" s="189"/>
      <c r="M107" s="191"/>
      <c r="N107" s="191"/>
      <c r="O107" s="197"/>
      <c r="P107" s="197"/>
      <c r="Q107" s="197"/>
      <c r="R107" s="214"/>
      <c r="S107" s="214"/>
      <c r="T107" s="270"/>
      <c r="U107" s="321"/>
    </row>
    <row r="108" spans="1:21" ht="40.5">
      <c r="A108" s="8"/>
      <c r="B108" s="151"/>
      <c r="C108" s="231"/>
      <c r="D108" s="232"/>
      <c r="E108" s="270"/>
      <c r="F108" s="8"/>
      <c r="G108" s="59" t="s">
        <v>898</v>
      </c>
      <c r="H108" s="192"/>
      <c r="I108" s="193"/>
      <c r="J108" s="194"/>
      <c r="K108" s="195"/>
      <c r="L108" s="216">
        <v>44279</v>
      </c>
      <c r="M108" s="216" t="s">
        <v>899</v>
      </c>
      <c r="N108" s="198" t="s">
        <v>900</v>
      </c>
      <c r="O108" s="217"/>
      <c r="P108" s="199"/>
      <c r="Q108" s="200"/>
      <c r="R108" s="217"/>
      <c r="S108" s="217"/>
      <c r="T108" s="270"/>
    </row>
    <row r="109" spans="1:21">
      <c r="A109" s="8">
        <f>Assessment_DataCollection!A492</f>
        <v>3.4</v>
      </c>
      <c r="B109" s="225" t="str">
        <f>Assessment_DataCollection!B492</f>
        <v>Exit Assessment</v>
      </c>
      <c r="C109" s="3"/>
      <c r="D109" s="3"/>
      <c r="E109" s="270"/>
      <c r="F109" s="8">
        <v>3.4</v>
      </c>
      <c r="G109" s="225" t="s">
        <v>901</v>
      </c>
      <c r="H109" s="189"/>
      <c r="I109" s="190"/>
      <c r="J109" s="191"/>
      <c r="K109" s="191"/>
      <c r="L109" s="189"/>
      <c r="M109" s="191"/>
      <c r="N109" s="191"/>
      <c r="O109" s="197"/>
      <c r="P109" s="197"/>
      <c r="Q109" s="197"/>
      <c r="R109" s="214"/>
      <c r="S109" s="214"/>
      <c r="T109" s="270"/>
      <c r="U109" s="321"/>
    </row>
    <row r="110" spans="1:21" ht="57">
      <c r="A110" s="8" t="str">
        <f>Assessment_DataCollection!A493</f>
        <v>3.4.1</v>
      </c>
      <c r="B110" s="225"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110" s="3" t="str">
        <f>Assessment_DataCollection!C493</f>
        <v>Yes</v>
      </c>
      <c r="D110" s="3" t="str">
        <f>Assessment_DataCollection!D493</f>
        <v>Yes</v>
      </c>
      <c r="E110" s="270"/>
      <c r="F110" s="8" t="s">
        <v>902</v>
      </c>
      <c r="G110" s="225" t="s">
        <v>903</v>
      </c>
      <c r="H110" s="189"/>
      <c r="I110" s="190"/>
      <c r="J110" s="191"/>
      <c r="K110" s="191"/>
      <c r="L110" s="189"/>
      <c r="M110" s="191"/>
      <c r="N110" s="191"/>
      <c r="O110" s="197"/>
      <c r="P110" s="197"/>
      <c r="Q110" s="197"/>
      <c r="R110" s="214"/>
      <c r="S110" s="214"/>
      <c r="T110" s="270"/>
      <c r="U110" s="321"/>
    </row>
    <row r="111" spans="1:21" ht="27">
      <c r="A111" s="8" t="str">
        <f>Assessment_DataCollection!A494</f>
        <v>3.4.1.a</v>
      </c>
      <c r="B111" s="230" t="str">
        <f>Assessment_DataCollection!B494</f>
        <v>3.4.1 a. Must pass an advanced exit level, driver knowledge test</v>
      </c>
      <c r="C111" s="8" t="str">
        <f>Assessment_DataCollection!C494</f>
        <v>No</v>
      </c>
      <c r="D111" s="8" t="str">
        <f>Assessment_DataCollection!D494</f>
        <v>No</v>
      </c>
      <c r="E111" s="270"/>
      <c r="F111" s="8" t="s">
        <v>904</v>
      </c>
      <c r="G111" s="59" t="s">
        <v>905</v>
      </c>
      <c r="H111" s="192"/>
      <c r="I111" s="193"/>
      <c r="J111" s="194"/>
      <c r="K111" s="195"/>
      <c r="L111" s="216">
        <v>44279</v>
      </c>
      <c r="M111" s="216" t="s">
        <v>906</v>
      </c>
      <c r="N111" s="198" t="s">
        <v>255</v>
      </c>
      <c r="O111" s="217"/>
      <c r="P111" s="199"/>
      <c r="Q111" s="200"/>
      <c r="R111" s="217"/>
      <c r="S111" s="217"/>
      <c r="T111" s="270"/>
    </row>
    <row r="112" spans="1:21" ht="27">
      <c r="A112" s="8" t="str">
        <f>Assessment_DataCollection!A495</f>
        <v>3.4.1.b</v>
      </c>
      <c r="B112" s="230" t="str">
        <f>Assessment_DataCollection!B495</f>
        <v>3.4.1 b. Must pass an advanced exit level, instructor knowledge test</v>
      </c>
      <c r="C112" s="231" t="str">
        <f>Assessment_DataCollection!C495</f>
        <v>Yes</v>
      </c>
      <c r="D112" s="232" t="str">
        <f>Assessment_DataCollection!D495</f>
        <v>Yes</v>
      </c>
      <c r="E112" s="270"/>
      <c r="F112" s="8" t="s">
        <v>907</v>
      </c>
      <c r="G112" s="59" t="s">
        <v>908</v>
      </c>
      <c r="H112" s="192"/>
      <c r="I112" s="193"/>
      <c r="J112" s="194"/>
      <c r="K112" s="195"/>
      <c r="L112" s="216">
        <v>44279</v>
      </c>
      <c r="M112" s="216" t="s">
        <v>906</v>
      </c>
      <c r="N112" s="198" t="s">
        <v>909</v>
      </c>
      <c r="O112" s="217"/>
      <c r="P112" s="199"/>
      <c r="Q112" s="200"/>
      <c r="R112" s="217"/>
      <c r="S112" s="217"/>
      <c r="T112" s="270"/>
    </row>
    <row r="113" spans="1:21" ht="27">
      <c r="A113" s="8" t="str">
        <f>Assessment_DataCollection!A496</f>
        <v>3.4.1.c</v>
      </c>
      <c r="B113" s="230" t="str">
        <f>Assessment_DataCollection!B496</f>
        <v>3.4.1 c. Must pass an advanced exit level, in-vehicle teaching skills assessment</v>
      </c>
      <c r="C113" s="231" t="str">
        <f>Assessment_DataCollection!C496</f>
        <v>Yes</v>
      </c>
      <c r="D113" s="232" t="str">
        <f>Assessment_DataCollection!D496</f>
        <v>Yes</v>
      </c>
      <c r="E113" s="270"/>
      <c r="F113" s="8" t="s">
        <v>910</v>
      </c>
      <c r="G113" s="59" t="s">
        <v>911</v>
      </c>
      <c r="H113" s="192"/>
      <c r="I113" s="193"/>
      <c r="J113" s="194"/>
      <c r="K113" s="195"/>
      <c r="L113" s="216">
        <v>44279</v>
      </c>
      <c r="M113" s="216" t="s">
        <v>906</v>
      </c>
      <c r="N113" s="198" t="s">
        <v>909</v>
      </c>
      <c r="O113" s="217"/>
      <c r="P113" s="199"/>
      <c r="Q113" s="200"/>
      <c r="R113" s="217"/>
      <c r="S113" s="217"/>
      <c r="T113" s="270"/>
    </row>
    <row r="114" spans="1:21">
      <c r="A114" s="8">
        <f>Assessment_DataCollection!A497</f>
        <v>3.5</v>
      </c>
      <c r="B114" s="225" t="str">
        <f>Assessment_DataCollection!B497</f>
        <v>Ongoing Training and Recertification</v>
      </c>
      <c r="C114" s="3"/>
      <c r="D114" s="3"/>
      <c r="E114" s="270"/>
      <c r="F114" s="8">
        <v>3.5</v>
      </c>
      <c r="G114" s="225" t="s">
        <v>912</v>
      </c>
      <c r="H114" s="189"/>
      <c r="I114" s="190"/>
      <c r="J114" s="191"/>
      <c r="K114" s="191"/>
      <c r="L114" s="189"/>
      <c r="M114" s="191"/>
      <c r="N114" s="191"/>
      <c r="O114" s="197"/>
      <c r="P114" s="197"/>
      <c r="Q114" s="197"/>
      <c r="R114" s="214"/>
      <c r="S114" s="214"/>
      <c r="T114" s="270"/>
      <c r="U114" s="321"/>
    </row>
    <row r="115" spans="1:21" ht="58.5" customHeight="1">
      <c r="A115" s="8" t="str">
        <f>Assessment_DataCollection!A498</f>
        <v>3.5.1</v>
      </c>
      <c r="B115" s="225" t="str">
        <f>Assessment_DataCollection!B498</f>
        <v>3.5.1 States shall require instructors to receive regular continuing education and professional development, as approved by the State</v>
      </c>
      <c r="C115" s="3" t="str">
        <f>Assessment_DataCollection!C498</f>
        <v>Yes</v>
      </c>
      <c r="D115" s="3" t="str">
        <f>Assessment_DataCollection!D498</f>
        <v>Yes</v>
      </c>
      <c r="E115" s="270"/>
      <c r="F115" s="8" t="s">
        <v>913</v>
      </c>
      <c r="G115" s="225" t="s">
        <v>914</v>
      </c>
      <c r="H115" s="189"/>
      <c r="I115" s="190"/>
      <c r="J115" s="191"/>
      <c r="K115" s="191"/>
      <c r="L115" s="189"/>
      <c r="M115" s="191"/>
      <c r="N115" s="191"/>
      <c r="O115" s="197"/>
      <c r="P115" s="197"/>
      <c r="Q115" s="197"/>
      <c r="R115" s="214"/>
      <c r="S115" s="214"/>
      <c r="T115" s="270"/>
      <c r="U115" s="321"/>
    </row>
    <row r="116" spans="1:21" ht="27">
      <c r="A116" s="8"/>
      <c r="B116" s="230"/>
      <c r="C116" s="231"/>
      <c r="D116" s="232"/>
      <c r="E116" s="270"/>
      <c r="F116" s="8"/>
      <c r="G116" s="59" t="s">
        <v>915</v>
      </c>
      <c r="H116" s="192">
        <v>44277</v>
      </c>
      <c r="I116" s="193" t="s">
        <v>120</v>
      </c>
      <c r="J116" s="195" t="s">
        <v>916</v>
      </c>
      <c r="K116" s="195" t="s">
        <v>766</v>
      </c>
      <c r="L116" s="216">
        <v>44279</v>
      </c>
      <c r="M116" s="216" t="s">
        <v>917</v>
      </c>
      <c r="N116" s="198"/>
      <c r="O116" s="217"/>
      <c r="P116" s="199"/>
      <c r="Q116" s="200"/>
      <c r="R116" s="217"/>
      <c r="S116" s="217"/>
      <c r="T116" s="270"/>
    </row>
    <row r="117" spans="1:21" ht="27">
      <c r="A117" s="8"/>
      <c r="B117" s="230"/>
      <c r="C117" s="231"/>
      <c r="D117" s="232"/>
      <c r="E117" s="270"/>
      <c r="F117" s="8"/>
      <c r="G117" s="59" t="s">
        <v>918</v>
      </c>
      <c r="H117" s="192">
        <v>44277</v>
      </c>
      <c r="I117" s="193" t="s">
        <v>120</v>
      </c>
      <c r="J117" s="195" t="s">
        <v>919</v>
      </c>
      <c r="K117" s="195" t="s">
        <v>920</v>
      </c>
      <c r="L117" s="216">
        <v>44279</v>
      </c>
      <c r="M117" s="216" t="s">
        <v>917</v>
      </c>
      <c r="N117" s="198"/>
      <c r="O117" s="217"/>
      <c r="P117" s="199"/>
      <c r="Q117" s="200"/>
      <c r="R117" s="217"/>
      <c r="S117" s="217"/>
      <c r="T117" s="270"/>
    </row>
    <row r="118" spans="1:21" ht="114" customHeight="1">
      <c r="A118" s="8"/>
      <c r="B118" s="230"/>
      <c r="C118" s="231"/>
      <c r="D118" s="232"/>
      <c r="E118" s="270"/>
      <c r="F118" s="8"/>
      <c r="G118" s="59" t="s">
        <v>921</v>
      </c>
      <c r="H118" s="192">
        <v>44277</v>
      </c>
      <c r="I118" s="193" t="s">
        <v>120</v>
      </c>
      <c r="J118" s="195" t="s">
        <v>922</v>
      </c>
      <c r="K118" s="195"/>
      <c r="L118" s="216">
        <v>44279</v>
      </c>
      <c r="M118" s="216" t="s">
        <v>923</v>
      </c>
      <c r="N118" s="198"/>
      <c r="O118" s="217"/>
      <c r="P118" s="199"/>
      <c r="Q118" s="200"/>
      <c r="R118" s="217"/>
      <c r="S118" s="217"/>
      <c r="T118" s="270"/>
    </row>
    <row r="119" spans="1:21">
      <c r="A119" s="8" t="str">
        <f>Assessment_DataCollection!A502</f>
        <v>3.5.2</v>
      </c>
      <c r="B119" s="225" t="str">
        <f>Assessment_DataCollection!B502</f>
        <v>3.5.2 States shall require a regular driving record review for instructors</v>
      </c>
      <c r="C119" s="3" t="str">
        <f>Assessment_DataCollection!C502</f>
        <v>Yes</v>
      </c>
      <c r="D119" s="3" t="str">
        <f>Assessment_DataCollection!D502</f>
        <v>Yes</v>
      </c>
      <c r="E119" s="270"/>
      <c r="F119" s="8" t="s">
        <v>924</v>
      </c>
      <c r="G119" s="225" t="s">
        <v>925</v>
      </c>
      <c r="H119" s="189"/>
      <c r="I119" s="190"/>
      <c r="J119" s="191"/>
      <c r="K119" s="191"/>
      <c r="L119" s="189"/>
      <c r="M119" s="191"/>
      <c r="N119" s="191"/>
      <c r="O119" s="197"/>
      <c r="P119" s="197"/>
      <c r="Q119" s="197"/>
      <c r="R119" s="214"/>
      <c r="S119" s="214"/>
      <c r="T119" s="270"/>
      <c r="U119" s="321"/>
    </row>
    <row r="120" spans="1:21" ht="41.65">
      <c r="A120" s="8"/>
      <c r="B120" s="230"/>
      <c r="C120" s="231"/>
      <c r="D120" s="232"/>
      <c r="E120" s="270"/>
      <c r="F120" s="8"/>
      <c r="G120" s="59" t="s">
        <v>926</v>
      </c>
      <c r="H120" s="192">
        <v>44277</v>
      </c>
      <c r="I120" s="193" t="s">
        <v>120</v>
      </c>
      <c r="J120" s="194" t="s">
        <v>927</v>
      </c>
      <c r="K120" s="195" t="s">
        <v>928</v>
      </c>
      <c r="L120" s="216">
        <v>44279</v>
      </c>
      <c r="M120" s="216" t="s">
        <v>917</v>
      </c>
      <c r="N120" s="198"/>
      <c r="O120" s="217"/>
      <c r="P120" s="199"/>
      <c r="Q120" s="200"/>
      <c r="R120" s="217"/>
      <c r="S120" s="217"/>
      <c r="T120" s="270"/>
    </row>
    <row r="121" spans="1:21" ht="27">
      <c r="A121" s="8"/>
      <c r="B121" s="230"/>
      <c r="C121" s="231"/>
      <c r="D121" s="232"/>
      <c r="E121" s="270"/>
      <c r="F121" s="8"/>
      <c r="G121" s="59" t="s">
        <v>929</v>
      </c>
      <c r="H121" s="192"/>
      <c r="I121" s="193"/>
      <c r="J121" s="194"/>
      <c r="K121" s="195"/>
      <c r="L121" s="216">
        <v>44279</v>
      </c>
      <c r="M121" s="216" t="s">
        <v>930</v>
      </c>
      <c r="N121" s="198" t="s">
        <v>931</v>
      </c>
      <c r="O121" s="217"/>
      <c r="P121" s="199"/>
      <c r="Q121" s="200"/>
      <c r="R121" s="217"/>
      <c r="S121" s="217"/>
      <c r="T121" s="270"/>
    </row>
    <row r="122" spans="1:21" ht="28.5">
      <c r="A122" s="8" t="str">
        <f>Assessment_DataCollection!A505</f>
        <v>3.5.3</v>
      </c>
      <c r="B122" s="225" t="str">
        <f>Assessment_DataCollection!B505</f>
        <v>3.5.3 States shall require instructors to pass periodic Federal and State criminal background checks</v>
      </c>
      <c r="C122" s="3" t="str">
        <f>Assessment_DataCollection!C505</f>
        <v>Yes</v>
      </c>
      <c r="D122" s="3" t="str">
        <f>Assessment_DataCollection!D505</f>
        <v>Yes</v>
      </c>
      <c r="E122" s="270"/>
      <c r="F122" s="8" t="s">
        <v>932</v>
      </c>
      <c r="G122" s="225" t="s">
        <v>933</v>
      </c>
      <c r="H122" s="189"/>
      <c r="I122" s="190"/>
      <c r="J122" s="191"/>
      <c r="K122" s="191"/>
      <c r="L122" s="189"/>
      <c r="M122" s="191"/>
      <c r="N122" s="191"/>
      <c r="O122" s="197"/>
      <c r="P122" s="197"/>
      <c r="Q122" s="197"/>
      <c r="R122" s="214"/>
      <c r="S122" s="214"/>
      <c r="T122" s="270"/>
      <c r="U122" s="321"/>
    </row>
    <row r="123" spans="1:21" ht="67.5">
      <c r="A123" s="8"/>
      <c r="B123" s="230"/>
      <c r="C123" s="231"/>
      <c r="D123" s="232"/>
      <c r="E123" s="270"/>
      <c r="F123" s="8"/>
      <c r="G123" s="59" t="s">
        <v>934</v>
      </c>
      <c r="H123" s="192">
        <v>44277</v>
      </c>
      <c r="I123" s="193" t="s">
        <v>120</v>
      </c>
      <c r="J123" s="195" t="s">
        <v>935</v>
      </c>
      <c r="K123" s="195" t="s">
        <v>936</v>
      </c>
      <c r="L123" s="216">
        <v>44279</v>
      </c>
      <c r="M123" s="216" t="s">
        <v>917</v>
      </c>
      <c r="N123" s="198"/>
      <c r="O123" s="217"/>
      <c r="P123" s="199"/>
      <c r="Q123" s="200"/>
      <c r="R123" s="217"/>
      <c r="S123" s="217"/>
      <c r="T123" s="270"/>
    </row>
    <row r="124" spans="1:21" ht="27">
      <c r="A124" s="8"/>
      <c r="B124" s="230"/>
      <c r="C124" s="231"/>
      <c r="D124" s="232"/>
      <c r="E124" s="270"/>
      <c r="F124" s="8"/>
      <c r="G124" s="59" t="s">
        <v>937</v>
      </c>
      <c r="H124" s="192">
        <v>44277</v>
      </c>
      <c r="I124" s="193" t="s">
        <v>120</v>
      </c>
      <c r="J124" s="194" t="s">
        <v>938</v>
      </c>
      <c r="K124" s="195" t="s">
        <v>939</v>
      </c>
      <c r="L124" s="216">
        <v>44279</v>
      </c>
      <c r="M124" s="216" t="s">
        <v>917</v>
      </c>
      <c r="N124" s="198"/>
      <c r="O124" s="217"/>
      <c r="P124" s="199"/>
      <c r="Q124" s="200"/>
      <c r="R124" s="217"/>
      <c r="S124" s="217"/>
      <c r="T124" s="270"/>
    </row>
    <row r="125" spans="1:21" ht="42.75">
      <c r="A125" s="8" t="str">
        <f>Assessment_DataCollection!A508</f>
        <v>3.5.4</v>
      </c>
      <c r="B125" s="225" t="str">
        <f>Assessment_DataCollection!B508</f>
        <v>3.5.4 State should require instructor candidates to successfully complete other pre or post courses/requirements as prescribed by the State, such as a course in first aid/CPR and automated external defibrillators (AED)</v>
      </c>
      <c r="C125" s="3" t="str">
        <f>Assessment_DataCollection!C508</f>
        <v>Yes</v>
      </c>
      <c r="D125" s="3" t="str">
        <f>Assessment_DataCollection!D508</f>
        <v>Yes</v>
      </c>
      <c r="E125" s="270"/>
      <c r="F125" s="8" t="s">
        <v>940</v>
      </c>
      <c r="G125" s="225" t="s">
        <v>941</v>
      </c>
      <c r="H125" s="189"/>
      <c r="I125" s="190"/>
      <c r="J125" s="191"/>
      <c r="K125" s="191"/>
      <c r="L125" s="189"/>
      <c r="M125" s="191"/>
      <c r="N125" s="191"/>
      <c r="O125" s="197"/>
      <c r="P125" s="197"/>
      <c r="Q125" s="197"/>
      <c r="R125" s="214"/>
      <c r="S125" s="214"/>
      <c r="T125" s="270"/>
      <c r="U125" s="321"/>
    </row>
    <row r="126" spans="1:21" ht="34.5" customHeight="1">
      <c r="A126" s="8">
        <f>Assessment_DataCollection!A509</f>
        <v>3.6</v>
      </c>
      <c r="B126" s="225" t="str">
        <f>Assessment_DataCollection!B509</f>
        <v>Instructor Training</v>
      </c>
      <c r="C126" s="3"/>
      <c r="D126" s="3"/>
      <c r="E126" s="270"/>
      <c r="F126" s="8">
        <v>3.6</v>
      </c>
      <c r="G126" s="225" t="s">
        <v>942</v>
      </c>
      <c r="H126" s="192"/>
      <c r="I126" s="193"/>
      <c r="J126" s="194"/>
      <c r="K126" s="195"/>
      <c r="L126" s="216"/>
      <c r="M126" s="216"/>
      <c r="N126" s="198"/>
      <c r="O126" s="217"/>
      <c r="P126" s="199"/>
      <c r="Q126" s="200"/>
      <c r="R126" s="217"/>
      <c r="S126" s="217"/>
      <c r="T126" s="270"/>
    </row>
    <row r="127" spans="1:21" ht="66" customHeight="1">
      <c r="A127" s="8" t="str">
        <f>Assessment_DataCollection!A510</f>
        <v>3.6.1</v>
      </c>
      <c r="B127" s="225" t="str">
        <f>Assessment_DataCollection!B510</f>
        <v>3.6.1 Do you meet the specifications in Attachment C Five Stages for Instructor Training?</v>
      </c>
      <c r="C127" s="3" t="str">
        <f>Assessment_DataCollection!C510</f>
        <v>Yes</v>
      </c>
      <c r="D127" s="3" t="str">
        <f>Assessment_DataCollection!D510</f>
        <v>Yes</v>
      </c>
      <c r="E127" s="270"/>
      <c r="F127" s="8" t="s">
        <v>943</v>
      </c>
      <c r="G127" s="225" t="s">
        <v>944</v>
      </c>
      <c r="H127" s="192"/>
      <c r="I127" s="193"/>
      <c r="J127" s="194"/>
      <c r="K127" s="195"/>
      <c r="L127" s="216">
        <v>44279</v>
      </c>
      <c r="M127" s="216" t="s">
        <v>945</v>
      </c>
      <c r="N127" s="198" t="s">
        <v>796</v>
      </c>
      <c r="O127" s="217"/>
      <c r="P127" s="199"/>
      <c r="Q127" s="200"/>
      <c r="R127" s="217"/>
      <c r="S127" s="217"/>
      <c r="T127" s="270"/>
    </row>
    <row r="128" spans="1:21" ht="28.5">
      <c r="A128" s="8" t="str">
        <f>Assessment_DataCollection!A511</f>
        <v>3.6.2</v>
      </c>
      <c r="B128" s="225" t="str">
        <f>Assessment_DataCollection!B511</f>
        <v>3.6.2 Do you use the ANSTSE model instructor training curriculum for the teaching task?</v>
      </c>
      <c r="C128" s="3" t="str">
        <f>Assessment_DataCollection!C511</f>
        <v>Yes</v>
      </c>
      <c r="D128" s="3" t="str">
        <f>Assessment_DataCollection!D511</f>
        <v>Yes</v>
      </c>
      <c r="E128" s="270"/>
      <c r="F128" s="8" t="s">
        <v>946</v>
      </c>
      <c r="G128" s="225" t="s">
        <v>947</v>
      </c>
      <c r="H128" s="192"/>
      <c r="I128" s="193"/>
      <c r="J128" s="194"/>
      <c r="K128" s="195"/>
      <c r="L128" s="216">
        <v>44279</v>
      </c>
      <c r="M128" s="216" t="s">
        <v>948</v>
      </c>
      <c r="N128" s="198" t="s">
        <v>949</v>
      </c>
      <c r="O128" s="217"/>
      <c r="P128" s="199"/>
      <c r="Q128" s="200"/>
      <c r="R128" s="217"/>
      <c r="S128" s="217"/>
      <c r="T128" s="270"/>
    </row>
    <row r="129" spans="1:20">
      <c r="A129" s="17"/>
      <c r="B129" s="152"/>
      <c r="C129" s="17"/>
      <c r="D129" s="17"/>
      <c r="E129" s="270"/>
      <c r="F129" s="270"/>
      <c r="I129" s="270"/>
      <c r="J129" s="93"/>
      <c r="K129" s="270"/>
      <c r="L129" s="270"/>
      <c r="M129" s="270"/>
      <c r="N129" s="270"/>
      <c r="O129" s="270"/>
      <c r="P129" s="270"/>
      <c r="Q129" s="270"/>
      <c r="R129" s="270"/>
      <c r="S129" s="270"/>
      <c r="T129" s="270"/>
    </row>
    <row r="130" spans="1:20">
      <c r="A130" s="17"/>
      <c r="B130" s="152"/>
      <c r="C130" s="17"/>
      <c r="D130" s="17"/>
      <c r="E130" s="270"/>
      <c r="F130" s="270"/>
      <c r="I130" s="270"/>
      <c r="J130" s="93"/>
      <c r="K130" s="270"/>
      <c r="L130" s="270"/>
      <c r="M130" s="270"/>
      <c r="N130" s="270"/>
      <c r="O130" s="270"/>
      <c r="P130" s="270"/>
      <c r="Q130" s="270"/>
      <c r="R130" s="270"/>
      <c r="S130" s="270"/>
      <c r="T130" s="270"/>
    </row>
    <row r="131" spans="1:20">
      <c r="A131" s="270"/>
      <c r="C131" s="270"/>
      <c r="D131" s="270"/>
      <c r="E131" s="270"/>
      <c r="F131" s="270"/>
      <c r="I131" s="270"/>
      <c r="J131" s="93"/>
      <c r="K131" s="270"/>
      <c r="L131" s="270"/>
      <c r="M131" s="270"/>
      <c r="N131" s="270"/>
      <c r="O131" s="270"/>
      <c r="P131" s="270"/>
      <c r="Q131" s="270"/>
      <c r="R131" s="270"/>
      <c r="S131" s="270"/>
      <c r="T131" s="270"/>
    </row>
  </sheetData>
  <conditionalFormatting sqref="D117">
    <cfRule type="containsText" dxfId="616" priority="26" operator="containsText" text="n/a">
      <formula>NOT(ISERROR(SEARCH("n/a",D117)))</formula>
    </cfRule>
    <cfRule type="containsText" dxfId="615" priority="27" operator="containsText" text="no">
      <formula>NOT(ISERROR(SEARCH("no",D117)))</formula>
    </cfRule>
  </conditionalFormatting>
  <conditionalFormatting sqref="C129:D1048576">
    <cfRule type="containsText" dxfId="614" priority="238" operator="containsText" text="n/a">
      <formula>NOT(ISERROR(SEARCH("n/a",C129)))</formula>
    </cfRule>
    <cfRule type="containsText" dxfId="613" priority="239" operator="containsText" text="No">
      <formula>NOT(ISERROR(SEARCH("No",C129)))</formula>
    </cfRule>
  </conditionalFormatting>
  <conditionalFormatting sqref="C1">
    <cfRule type="containsText" dxfId="612" priority="230" operator="containsText" text="n/a">
      <formula>NOT(ISERROR(SEARCH("n/a",C1)))</formula>
    </cfRule>
    <cfRule type="containsText" dxfId="611" priority="231" operator="containsText" text="no">
      <formula>NOT(ISERROR(SEARCH("no",C1)))</formula>
    </cfRule>
  </conditionalFormatting>
  <conditionalFormatting sqref="D1">
    <cfRule type="containsText" dxfId="610" priority="236" operator="containsText" text="n/a">
      <formula>NOT(ISERROR(SEARCH("n/a",D1)))</formula>
    </cfRule>
    <cfRule type="containsText" dxfId="609" priority="237" operator="containsText" text="no">
      <formula>NOT(ISERROR(SEARCH("no",D1)))</formula>
    </cfRule>
  </conditionalFormatting>
  <conditionalFormatting sqref="C1:D1 C129:D1048576">
    <cfRule type="containsText" dxfId="608" priority="228" operator="containsText" text="n/a">
      <formula>NOT(ISERROR(SEARCH("n/a",C1)))</formula>
    </cfRule>
    <cfRule type="containsText" dxfId="607" priority="229" operator="containsText" text="no">
      <formula>NOT(ISERROR(SEARCH("no",C1)))</formula>
    </cfRule>
  </conditionalFormatting>
  <conditionalFormatting sqref="C1:C2 C111 C129:C1048576">
    <cfRule type="containsText" dxfId="606" priority="226" operator="containsText" text="NA">
      <formula>NOT(ISERROR(SEARCH("NA",C1)))</formula>
    </cfRule>
    <cfRule type="containsText" dxfId="605" priority="227" operator="containsText" text="No">
      <formula>NOT(ISERROR(SEARCH("No",C1)))</formula>
    </cfRule>
  </conditionalFormatting>
  <conditionalFormatting sqref="D1:D2 D111 D129:D1048576">
    <cfRule type="containsText" dxfId="604" priority="224" operator="containsText" text="NA">
      <formula>NOT(ISERROR(SEARCH("NA",D1)))</formula>
    </cfRule>
    <cfRule type="containsText" dxfId="603" priority="225" operator="containsText" text="No">
      <formula>NOT(ISERROR(SEARCH("No",D1)))</formula>
    </cfRule>
  </conditionalFormatting>
  <conditionalFormatting sqref="C1:D2 C111:D111 C129:D1048576">
    <cfRule type="cellIs" dxfId="602" priority="223" operator="equal">
      <formula>"Planned"</formula>
    </cfRule>
  </conditionalFormatting>
  <conditionalFormatting sqref="K1">
    <cfRule type="containsText" dxfId="601" priority="221" operator="containsText" text="n/a">
      <formula>NOT(ISERROR(SEARCH("n/a",K1)))</formula>
    </cfRule>
    <cfRule type="containsText" dxfId="600" priority="222" operator="containsText" text="no">
      <formula>NOT(ISERROR(SEARCH("no",K1)))</formula>
    </cfRule>
  </conditionalFormatting>
  <conditionalFormatting sqref="P1">
    <cfRule type="containsText" dxfId="599" priority="219" operator="containsText" text="n/a">
      <formula>NOT(ISERROR(SEARCH("n/a",P1)))</formula>
    </cfRule>
    <cfRule type="containsText" dxfId="598" priority="220" operator="containsText" text="no">
      <formula>NOT(ISERROR(SEARCH("no",P1)))</formula>
    </cfRule>
  </conditionalFormatting>
  <conditionalFormatting sqref="C3:D4">
    <cfRule type="containsText" dxfId="597" priority="217" operator="containsText" text="n/a">
      <formula>NOT(ISERROR(SEARCH("n/a",C3)))</formula>
    </cfRule>
    <cfRule type="containsText" dxfId="596" priority="218" operator="containsText" text="no">
      <formula>NOT(ISERROR(SEARCH("no",C3)))</formula>
    </cfRule>
  </conditionalFormatting>
  <conditionalFormatting sqref="C3:D4">
    <cfRule type="cellIs" dxfId="595" priority="216" operator="equal">
      <formula>"Planned"</formula>
    </cfRule>
  </conditionalFormatting>
  <conditionalFormatting sqref="C3:D4">
    <cfRule type="containsText" dxfId="594" priority="214" operator="containsText" text="n/a">
      <formula>NOT(ISERROR(SEARCH("n/a",C3)))</formula>
    </cfRule>
    <cfRule type="containsText" dxfId="593" priority="215" operator="containsText" text="no">
      <formula>NOT(ISERROR(SEARCH("no",C3)))</formula>
    </cfRule>
  </conditionalFormatting>
  <conditionalFormatting sqref="C3:D4">
    <cfRule type="containsText" dxfId="592" priority="212" operator="containsText" text="n/a">
      <formula>NOT(ISERROR(SEARCH("n/a",C3)))</formula>
    </cfRule>
    <cfRule type="containsText" dxfId="591" priority="213" operator="containsText" text="no">
      <formula>NOT(ISERROR(SEARCH("no",C3)))</formula>
    </cfRule>
  </conditionalFormatting>
  <conditionalFormatting sqref="C12:D12">
    <cfRule type="containsText" dxfId="590" priority="210" operator="containsText" text="n/a">
      <formula>NOT(ISERROR(SEARCH("n/a",C12)))</formula>
    </cfRule>
    <cfRule type="containsText" dxfId="589" priority="211" operator="containsText" text="no">
      <formula>NOT(ISERROR(SEARCH("no",C12)))</formula>
    </cfRule>
  </conditionalFormatting>
  <conditionalFormatting sqref="C12:D12">
    <cfRule type="cellIs" dxfId="588" priority="209" operator="equal">
      <formula>"Planned"</formula>
    </cfRule>
  </conditionalFormatting>
  <conditionalFormatting sqref="C12:D12">
    <cfRule type="containsText" dxfId="587" priority="207" operator="containsText" text="n/a">
      <formula>NOT(ISERROR(SEARCH("n/a",C12)))</formula>
    </cfRule>
    <cfRule type="containsText" dxfId="586" priority="208" operator="containsText" text="no">
      <formula>NOT(ISERROR(SEARCH("no",C12)))</formula>
    </cfRule>
  </conditionalFormatting>
  <conditionalFormatting sqref="C12:D12">
    <cfRule type="containsText" dxfId="585" priority="205" operator="containsText" text="n/a">
      <formula>NOT(ISERROR(SEARCH("n/a",C12)))</formula>
    </cfRule>
    <cfRule type="containsText" dxfId="584" priority="206" operator="containsText" text="no">
      <formula>NOT(ISERROR(SEARCH("no",C12)))</formula>
    </cfRule>
  </conditionalFormatting>
  <conditionalFormatting sqref="C16:D16">
    <cfRule type="containsText" dxfId="583" priority="203" operator="containsText" text="n/a">
      <formula>NOT(ISERROR(SEARCH("n/a",C16)))</formula>
    </cfRule>
    <cfRule type="containsText" dxfId="582" priority="204" operator="containsText" text="no">
      <formula>NOT(ISERROR(SEARCH("no",C16)))</formula>
    </cfRule>
  </conditionalFormatting>
  <conditionalFormatting sqref="C16:D16">
    <cfRule type="cellIs" dxfId="581" priority="202" operator="equal">
      <formula>"Planned"</formula>
    </cfRule>
  </conditionalFormatting>
  <conditionalFormatting sqref="C16:D16">
    <cfRule type="containsText" dxfId="580" priority="200" operator="containsText" text="n/a">
      <formula>NOT(ISERROR(SEARCH("n/a",C16)))</formula>
    </cfRule>
    <cfRule type="containsText" dxfId="579" priority="201" operator="containsText" text="no">
      <formula>NOT(ISERROR(SEARCH("no",C16)))</formula>
    </cfRule>
  </conditionalFormatting>
  <conditionalFormatting sqref="C16:D16">
    <cfRule type="containsText" dxfId="578" priority="198" operator="containsText" text="n/a">
      <formula>NOT(ISERROR(SEARCH("n/a",C16)))</formula>
    </cfRule>
    <cfRule type="containsText" dxfId="577" priority="199" operator="containsText" text="no">
      <formula>NOT(ISERROR(SEARCH("no",C16)))</formula>
    </cfRule>
  </conditionalFormatting>
  <conditionalFormatting sqref="C18:D19">
    <cfRule type="containsText" dxfId="576" priority="196" operator="containsText" text="n/a">
      <formula>NOT(ISERROR(SEARCH("n/a",C18)))</formula>
    </cfRule>
    <cfRule type="containsText" dxfId="575" priority="197" operator="containsText" text="no">
      <formula>NOT(ISERROR(SEARCH("no",C18)))</formula>
    </cfRule>
  </conditionalFormatting>
  <conditionalFormatting sqref="C18:D19">
    <cfRule type="cellIs" dxfId="574" priority="195" operator="equal">
      <formula>"Planned"</formula>
    </cfRule>
  </conditionalFormatting>
  <conditionalFormatting sqref="C18:D19">
    <cfRule type="containsText" dxfId="573" priority="193" operator="containsText" text="n/a">
      <formula>NOT(ISERROR(SEARCH("n/a",C18)))</formula>
    </cfRule>
    <cfRule type="containsText" dxfId="572" priority="194" operator="containsText" text="no">
      <formula>NOT(ISERROR(SEARCH("no",C18)))</formula>
    </cfRule>
  </conditionalFormatting>
  <conditionalFormatting sqref="C18:D19">
    <cfRule type="containsText" dxfId="571" priority="191" operator="containsText" text="n/a">
      <formula>NOT(ISERROR(SEARCH("n/a",C18)))</formula>
    </cfRule>
    <cfRule type="containsText" dxfId="570" priority="192" operator="containsText" text="no">
      <formula>NOT(ISERROR(SEARCH("no",C18)))</formula>
    </cfRule>
  </conditionalFormatting>
  <conditionalFormatting sqref="C60:D60">
    <cfRule type="containsText" dxfId="569" priority="189" operator="containsText" text="n/a">
      <formula>NOT(ISERROR(SEARCH("n/a",C60)))</formula>
    </cfRule>
    <cfRule type="containsText" dxfId="568" priority="190" operator="containsText" text="no">
      <formula>NOT(ISERROR(SEARCH("no",C60)))</formula>
    </cfRule>
  </conditionalFormatting>
  <conditionalFormatting sqref="C60:D60">
    <cfRule type="cellIs" dxfId="567" priority="188" operator="equal">
      <formula>"Planned"</formula>
    </cfRule>
  </conditionalFormatting>
  <conditionalFormatting sqref="C60:D60">
    <cfRule type="containsText" dxfId="566" priority="186" operator="containsText" text="n/a">
      <formula>NOT(ISERROR(SEARCH("n/a",C60)))</formula>
    </cfRule>
    <cfRule type="containsText" dxfId="565" priority="187" operator="containsText" text="no">
      <formula>NOT(ISERROR(SEARCH("no",C60)))</formula>
    </cfRule>
  </conditionalFormatting>
  <conditionalFormatting sqref="C60:D60">
    <cfRule type="containsText" dxfId="564" priority="184" operator="containsText" text="n/a">
      <formula>NOT(ISERROR(SEARCH("n/a",C60)))</formula>
    </cfRule>
    <cfRule type="containsText" dxfId="563" priority="185" operator="containsText" text="no">
      <formula>NOT(ISERROR(SEARCH("no",C60)))</formula>
    </cfRule>
  </conditionalFormatting>
  <conditionalFormatting sqref="C93:D93">
    <cfRule type="containsText" dxfId="562" priority="182" operator="containsText" text="n/a">
      <formula>NOT(ISERROR(SEARCH("n/a",C93)))</formula>
    </cfRule>
    <cfRule type="containsText" dxfId="561" priority="183" operator="containsText" text="no">
      <formula>NOT(ISERROR(SEARCH("no",C93)))</formula>
    </cfRule>
  </conditionalFormatting>
  <conditionalFormatting sqref="C93:D93">
    <cfRule type="cellIs" dxfId="560" priority="181" operator="equal">
      <formula>"Planned"</formula>
    </cfRule>
  </conditionalFormatting>
  <conditionalFormatting sqref="C93:D93">
    <cfRule type="containsText" dxfId="559" priority="179" operator="containsText" text="n/a">
      <formula>NOT(ISERROR(SEARCH("n/a",C93)))</formula>
    </cfRule>
    <cfRule type="containsText" dxfId="558" priority="180" operator="containsText" text="no">
      <formula>NOT(ISERROR(SEARCH("no",C93)))</formula>
    </cfRule>
  </conditionalFormatting>
  <conditionalFormatting sqref="C93:D93">
    <cfRule type="containsText" dxfId="557" priority="177" operator="containsText" text="n/a">
      <formula>NOT(ISERROR(SEARCH("n/a",C93)))</formula>
    </cfRule>
    <cfRule type="containsText" dxfId="556" priority="178" operator="containsText" text="no">
      <formula>NOT(ISERROR(SEARCH("no",C93)))</formula>
    </cfRule>
  </conditionalFormatting>
  <conditionalFormatting sqref="C107:D107">
    <cfRule type="containsText" dxfId="555" priority="175" operator="containsText" text="n/a">
      <formula>NOT(ISERROR(SEARCH("n/a",C107)))</formula>
    </cfRule>
    <cfRule type="containsText" dxfId="554" priority="176" operator="containsText" text="no">
      <formula>NOT(ISERROR(SEARCH("no",C107)))</formula>
    </cfRule>
  </conditionalFormatting>
  <conditionalFormatting sqref="C107:D107">
    <cfRule type="cellIs" dxfId="553" priority="174" operator="equal">
      <formula>"Planned"</formula>
    </cfRule>
  </conditionalFormatting>
  <conditionalFormatting sqref="C107:D107">
    <cfRule type="containsText" dxfId="552" priority="172" operator="containsText" text="n/a">
      <formula>NOT(ISERROR(SEARCH("n/a",C107)))</formula>
    </cfRule>
    <cfRule type="containsText" dxfId="551" priority="173" operator="containsText" text="no">
      <formula>NOT(ISERROR(SEARCH("no",C107)))</formula>
    </cfRule>
  </conditionalFormatting>
  <conditionalFormatting sqref="C107:D107">
    <cfRule type="containsText" dxfId="550" priority="170" operator="containsText" text="n/a">
      <formula>NOT(ISERROR(SEARCH("n/a",C107)))</formula>
    </cfRule>
    <cfRule type="containsText" dxfId="549" priority="171" operator="containsText" text="no">
      <formula>NOT(ISERROR(SEARCH("no",C107)))</formula>
    </cfRule>
  </conditionalFormatting>
  <conditionalFormatting sqref="C109">
    <cfRule type="containsText" dxfId="548" priority="168" operator="containsText" text="n/a">
      <formula>NOT(ISERROR(SEARCH("n/a",C109)))</formula>
    </cfRule>
    <cfRule type="containsText" dxfId="547" priority="169" operator="containsText" text="no">
      <formula>NOT(ISERROR(SEARCH("no",C109)))</formula>
    </cfRule>
  </conditionalFormatting>
  <conditionalFormatting sqref="C109">
    <cfRule type="cellIs" dxfId="546" priority="167" operator="equal">
      <formula>"Planned"</formula>
    </cfRule>
  </conditionalFormatting>
  <conditionalFormatting sqref="C109">
    <cfRule type="containsText" dxfId="545" priority="165" operator="containsText" text="n/a">
      <formula>NOT(ISERROR(SEARCH("n/a",C109)))</formula>
    </cfRule>
    <cfRule type="containsText" dxfId="544" priority="166" operator="containsText" text="no">
      <formula>NOT(ISERROR(SEARCH("no",C109)))</formula>
    </cfRule>
  </conditionalFormatting>
  <conditionalFormatting sqref="C109">
    <cfRule type="containsText" dxfId="543" priority="163" operator="containsText" text="n/a">
      <formula>NOT(ISERROR(SEARCH("n/a",C109)))</formula>
    </cfRule>
    <cfRule type="containsText" dxfId="542" priority="164" operator="containsText" text="no">
      <formula>NOT(ISERROR(SEARCH("no",C109)))</formula>
    </cfRule>
  </conditionalFormatting>
  <conditionalFormatting sqref="C110:D110">
    <cfRule type="containsText" dxfId="541" priority="161" operator="containsText" text="n/a">
      <formula>NOT(ISERROR(SEARCH("n/a",C110)))</formula>
    </cfRule>
    <cfRule type="containsText" dxfId="540" priority="162" operator="containsText" text="no">
      <formula>NOT(ISERROR(SEARCH("no",C110)))</formula>
    </cfRule>
  </conditionalFormatting>
  <conditionalFormatting sqref="C110:D110">
    <cfRule type="cellIs" dxfId="539" priority="160" operator="equal">
      <formula>"Planned"</formula>
    </cfRule>
  </conditionalFormatting>
  <conditionalFormatting sqref="C110:D110">
    <cfRule type="containsText" dxfId="538" priority="158" operator="containsText" text="n/a">
      <formula>NOT(ISERROR(SEARCH("n/a",C110)))</formula>
    </cfRule>
    <cfRule type="containsText" dxfId="537" priority="159" operator="containsText" text="no">
      <formula>NOT(ISERROR(SEARCH("no",C110)))</formula>
    </cfRule>
  </conditionalFormatting>
  <conditionalFormatting sqref="C110:D110">
    <cfRule type="containsText" dxfId="536" priority="156" operator="containsText" text="n/a">
      <formula>NOT(ISERROR(SEARCH("n/a",C110)))</formula>
    </cfRule>
    <cfRule type="containsText" dxfId="535" priority="157" operator="containsText" text="no">
      <formula>NOT(ISERROR(SEARCH("no",C110)))</formula>
    </cfRule>
  </conditionalFormatting>
  <conditionalFormatting sqref="C126:D128">
    <cfRule type="containsText" dxfId="534" priority="100" operator="containsText" text="n/a">
      <formula>NOT(ISERROR(SEARCH("n/a",C126)))</formula>
    </cfRule>
    <cfRule type="containsText" dxfId="533" priority="101" operator="containsText" text="no">
      <formula>NOT(ISERROR(SEARCH("no",C126)))</formula>
    </cfRule>
  </conditionalFormatting>
  <conditionalFormatting sqref="C6:C11">
    <cfRule type="containsText" dxfId="532" priority="95" operator="containsText" text="n/a">
      <formula>NOT(ISERROR(SEARCH("n/a",C6)))</formula>
    </cfRule>
    <cfRule type="containsText" dxfId="531" priority="96" operator="containsText" text="no">
      <formula>NOT(ISERROR(SEARCH("no",C6)))</formula>
    </cfRule>
  </conditionalFormatting>
  <conditionalFormatting sqref="D109">
    <cfRule type="containsText" dxfId="530" priority="147" operator="containsText" text="n/a">
      <formula>NOT(ISERROR(SEARCH("n/a",D109)))</formula>
    </cfRule>
    <cfRule type="containsText" dxfId="529" priority="148" operator="containsText" text="no">
      <formula>NOT(ISERROR(SEARCH("no",D109)))</formula>
    </cfRule>
  </conditionalFormatting>
  <conditionalFormatting sqref="D109">
    <cfRule type="cellIs" dxfId="528" priority="146" operator="equal">
      <formula>"Planned"</formula>
    </cfRule>
  </conditionalFormatting>
  <conditionalFormatting sqref="D109">
    <cfRule type="containsText" dxfId="527" priority="144" operator="containsText" text="n/a">
      <formula>NOT(ISERROR(SEARCH("n/a",D109)))</formula>
    </cfRule>
    <cfRule type="containsText" dxfId="526" priority="145" operator="containsText" text="no">
      <formula>NOT(ISERROR(SEARCH("no",D109)))</formula>
    </cfRule>
  </conditionalFormatting>
  <conditionalFormatting sqref="D109">
    <cfRule type="containsText" dxfId="525" priority="142" operator="containsText" text="n/a">
      <formula>NOT(ISERROR(SEARCH("n/a",D109)))</formula>
    </cfRule>
    <cfRule type="containsText" dxfId="524" priority="143" operator="containsText" text="no">
      <formula>NOT(ISERROR(SEARCH("no",D109)))</formula>
    </cfRule>
  </conditionalFormatting>
  <conditionalFormatting sqref="C106:D106">
    <cfRule type="containsText" dxfId="523" priority="140" operator="containsText" text="n/a">
      <formula>NOT(ISERROR(SEARCH("n/a",C106)))</formula>
    </cfRule>
    <cfRule type="containsText" dxfId="522" priority="141" operator="containsText" text="no">
      <formula>NOT(ISERROR(SEARCH("no",C106)))</formula>
    </cfRule>
  </conditionalFormatting>
  <conditionalFormatting sqref="C106:D106">
    <cfRule type="cellIs" dxfId="521" priority="139" operator="equal">
      <formula>"Planned"</formula>
    </cfRule>
  </conditionalFormatting>
  <conditionalFormatting sqref="C106:D106">
    <cfRule type="containsText" dxfId="520" priority="137" operator="containsText" text="n/a">
      <formula>NOT(ISERROR(SEARCH("n/a",C106)))</formula>
    </cfRule>
    <cfRule type="containsText" dxfId="519" priority="138" operator="containsText" text="no">
      <formula>NOT(ISERROR(SEARCH("no",C106)))</formula>
    </cfRule>
  </conditionalFormatting>
  <conditionalFormatting sqref="C106:D106">
    <cfRule type="containsText" dxfId="518" priority="135" operator="containsText" text="n/a">
      <formula>NOT(ISERROR(SEARCH("n/a",C106)))</formula>
    </cfRule>
    <cfRule type="containsText" dxfId="517" priority="136" operator="containsText" text="no">
      <formula>NOT(ISERROR(SEARCH("no",C106)))</formula>
    </cfRule>
  </conditionalFormatting>
  <conditionalFormatting sqref="C114:D115">
    <cfRule type="containsText" dxfId="516" priority="133" operator="containsText" text="n/a">
      <formula>NOT(ISERROR(SEARCH("n/a",C114)))</formula>
    </cfRule>
    <cfRule type="containsText" dxfId="515" priority="134" operator="containsText" text="no">
      <formula>NOT(ISERROR(SEARCH("no",C114)))</formula>
    </cfRule>
  </conditionalFormatting>
  <conditionalFormatting sqref="C114:D115">
    <cfRule type="cellIs" dxfId="514" priority="132" operator="equal">
      <formula>"Planned"</formula>
    </cfRule>
  </conditionalFormatting>
  <conditionalFormatting sqref="C114:D115">
    <cfRule type="containsText" dxfId="513" priority="130" operator="containsText" text="n/a">
      <formula>NOT(ISERROR(SEARCH("n/a",C114)))</formula>
    </cfRule>
    <cfRule type="containsText" dxfId="512" priority="131" operator="containsText" text="no">
      <formula>NOT(ISERROR(SEARCH("no",C114)))</formula>
    </cfRule>
  </conditionalFormatting>
  <conditionalFormatting sqref="C114:D115">
    <cfRule type="containsText" dxfId="511" priority="128" operator="containsText" text="n/a">
      <formula>NOT(ISERROR(SEARCH("n/a",C114)))</formula>
    </cfRule>
    <cfRule type="containsText" dxfId="510" priority="129" operator="containsText" text="no">
      <formula>NOT(ISERROR(SEARCH("no",C114)))</formula>
    </cfRule>
  </conditionalFormatting>
  <conditionalFormatting sqref="C119:D119">
    <cfRule type="containsText" dxfId="509" priority="126" operator="containsText" text="n/a">
      <formula>NOT(ISERROR(SEARCH("n/a",C119)))</formula>
    </cfRule>
    <cfRule type="containsText" dxfId="508" priority="127" operator="containsText" text="no">
      <formula>NOT(ISERROR(SEARCH("no",C119)))</formula>
    </cfRule>
  </conditionalFormatting>
  <conditionalFormatting sqref="C119:D119">
    <cfRule type="cellIs" dxfId="507" priority="125" operator="equal">
      <formula>"Planned"</formula>
    </cfRule>
  </conditionalFormatting>
  <conditionalFormatting sqref="C119:D119">
    <cfRule type="containsText" dxfId="506" priority="123" operator="containsText" text="n/a">
      <formula>NOT(ISERROR(SEARCH("n/a",C119)))</formula>
    </cfRule>
    <cfRule type="containsText" dxfId="505" priority="124" operator="containsText" text="no">
      <formula>NOT(ISERROR(SEARCH("no",C119)))</formula>
    </cfRule>
  </conditionalFormatting>
  <conditionalFormatting sqref="C119:D119">
    <cfRule type="containsText" dxfId="504" priority="121" operator="containsText" text="n/a">
      <formula>NOT(ISERROR(SEARCH("n/a",C119)))</formula>
    </cfRule>
    <cfRule type="containsText" dxfId="503" priority="122" operator="containsText" text="no">
      <formula>NOT(ISERROR(SEARCH("no",C119)))</formula>
    </cfRule>
  </conditionalFormatting>
  <conditionalFormatting sqref="C122:D122">
    <cfRule type="containsText" dxfId="502" priority="119" operator="containsText" text="n/a">
      <formula>NOT(ISERROR(SEARCH("n/a",C122)))</formula>
    </cfRule>
    <cfRule type="containsText" dxfId="501" priority="120" operator="containsText" text="no">
      <formula>NOT(ISERROR(SEARCH("no",C122)))</formula>
    </cfRule>
  </conditionalFormatting>
  <conditionalFormatting sqref="C122:D122">
    <cfRule type="cellIs" dxfId="500" priority="118" operator="equal">
      <formula>"Planned"</formula>
    </cfRule>
  </conditionalFormatting>
  <conditionalFormatting sqref="C122:D122">
    <cfRule type="containsText" dxfId="499" priority="116" operator="containsText" text="n/a">
      <formula>NOT(ISERROR(SEARCH("n/a",C122)))</formula>
    </cfRule>
    <cfRule type="containsText" dxfId="498" priority="117" operator="containsText" text="no">
      <formula>NOT(ISERROR(SEARCH("no",C122)))</formula>
    </cfRule>
  </conditionalFormatting>
  <conditionalFormatting sqref="C122:D122">
    <cfRule type="containsText" dxfId="497" priority="114" operator="containsText" text="n/a">
      <formula>NOT(ISERROR(SEARCH("n/a",C122)))</formula>
    </cfRule>
    <cfRule type="containsText" dxfId="496" priority="115" operator="containsText" text="no">
      <formula>NOT(ISERROR(SEARCH("no",C122)))</formula>
    </cfRule>
  </conditionalFormatting>
  <conditionalFormatting sqref="C125:D125">
    <cfRule type="containsText" dxfId="495" priority="112" operator="containsText" text="n/a">
      <formula>NOT(ISERROR(SEARCH("n/a",C125)))</formula>
    </cfRule>
    <cfRule type="containsText" dxfId="494" priority="113" operator="containsText" text="no">
      <formula>NOT(ISERROR(SEARCH("no",C125)))</formula>
    </cfRule>
  </conditionalFormatting>
  <conditionalFormatting sqref="C125:D125">
    <cfRule type="cellIs" dxfId="493" priority="111" operator="equal">
      <formula>"Planned"</formula>
    </cfRule>
  </conditionalFormatting>
  <conditionalFormatting sqref="C125:D125">
    <cfRule type="containsText" dxfId="492" priority="109" operator="containsText" text="n/a">
      <formula>NOT(ISERROR(SEARCH("n/a",C125)))</formula>
    </cfRule>
    <cfRule type="containsText" dxfId="491" priority="110" operator="containsText" text="no">
      <formula>NOT(ISERROR(SEARCH("no",C125)))</formula>
    </cfRule>
  </conditionalFormatting>
  <conditionalFormatting sqref="C125:D125">
    <cfRule type="containsText" dxfId="490" priority="107" operator="containsText" text="n/a">
      <formula>NOT(ISERROR(SEARCH("n/a",C125)))</formula>
    </cfRule>
    <cfRule type="containsText" dxfId="489" priority="108" operator="containsText" text="no">
      <formula>NOT(ISERROR(SEARCH("no",C125)))</formula>
    </cfRule>
  </conditionalFormatting>
  <conditionalFormatting sqref="C126:D128">
    <cfRule type="containsText" dxfId="488" priority="105" operator="containsText" text="n/a">
      <formula>NOT(ISERROR(SEARCH("n/a",C126)))</formula>
    </cfRule>
    <cfRule type="containsText" dxfId="487" priority="106" operator="containsText" text="no">
      <formula>NOT(ISERROR(SEARCH("no",C126)))</formula>
    </cfRule>
  </conditionalFormatting>
  <conditionalFormatting sqref="C126:D128">
    <cfRule type="cellIs" dxfId="486" priority="104" operator="equal">
      <formula>"Planned"</formula>
    </cfRule>
  </conditionalFormatting>
  <conditionalFormatting sqref="C126:D128">
    <cfRule type="containsText" dxfId="485" priority="102" operator="containsText" text="n/a">
      <formula>NOT(ISERROR(SEARCH("n/a",C126)))</formula>
    </cfRule>
    <cfRule type="containsText" dxfId="484" priority="103" operator="containsText" text="no">
      <formula>NOT(ISERROR(SEARCH("no",C126)))</formula>
    </cfRule>
  </conditionalFormatting>
  <conditionalFormatting sqref="D123:D124">
    <cfRule type="cellIs" dxfId="483" priority="1" operator="equal">
      <formula>"Planned"</formula>
    </cfRule>
  </conditionalFormatting>
  <conditionalFormatting sqref="C5">
    <cfRule type="containsText" dxfId="482" priority="98" operator="containsText" text="n/a">
      <formula>NOT(ISERROR(SEARCH("n/a",C5)))</formula>
    </cfRule>
    <cfRule type="containsText" dxfId="481" priority="99" operator="containsText" text="no">
      <formula>NOT(ISERROR(SEARCH("no",C5)))</formula>
    </cfRule>
  </conditionalFormatting>
  <conditionalFormatting sqref="C5">
    <cfRule type="cellIs" dxfId="480" priority="97" operator="equal">
      <formula>"Planned"</formula>
    </cfRule>
  </conditionalFormatting>
  <conditionalFormatting sqref="C6:C11">
    <cfRule type="cellIs" dxfId="479" priority="94" operator="equal">
      <formula>"Planned"</formula>
    </cfRule>
  </conditionalFormatting>
  <conditionalFormatting sqref="D5:D11">
    <cfRule type="containsText" dxfId="478" priority="92" operator="containsText" text="n/a">
      <formula>NOT(ISERROR(SEARCH("n/a",D5)))</formula>
    </cfRule>
    <cfRule type="containsText" dxfId="477" priority="93" operator="containsText" text="no">
      <formula>NOT(ISERROR(SEARCH("no",D5)))</formula>
    </cfRule>
  </conditionalFormatting>
  <conditionalFormatting sqref="D5:D11">
    <cfRule type="cellIs" dxfId="476" priority="91" operator="equal">
      <formula>"Planned"</formula>
    </cfRule>
  </conditionalFormatting>
  <conditionalFormatting sqref="C13:C15">
    <cfRule type="containsText" dxfId="475" priority="89" operator="containsText" text="n/a">
      <formula>NOT(ISERROR(SEARCH("n/a",C13)))</formula>
    </cfRule>
    <cfRule type="containsText" dxfId="474" priority="90" operator="containsText" text="no">
      <formula>NOT(ISERROR(SEARCH("no",C13)))</formula>
    </cfRule>
  </conditionalFormatting>
  <conditionalFormatting sqref="C13:C15">
    <cfRule type="cellIs" dxfId="473" priority="88" operator="equal">
      <formula>"Planned"</formula>
    </cfRule>
  </conditionalFormatting>
  <conditionalFormatting sqref="D13:D15">
    <cfRule type="containsText" dxfId="472" priority="86" operator="containsText" text="n/a">
      <formula>NOT(ISERROR(SEARCH("n/a",D13)))</formula>
    </cfRule>
    <cfRule type="containsText" dxfId="471" priority="87" operator="containsText" text="no">
      <formula>NOT(ISERROR(SEARCH("no",D13)))</formula>
    </cfRule>
  </conditionalFormatting>
  <conditionalFormatting sqref="D13:D15">
    <cfRule type="cellIs" dxfId="470" priority="85" operator="equal">
      <formula>"Planned"</formula>
    </cfRule>
  </conditionalFormatting>
  <conditionalFormatting sqref="C17">
    <cfRule type="containsText" dxfId="469" priority="83" operator="containsText" text="n/a">
      <formula>NOT(ISERROR(SEARCH("n/a",C17)))</formula>
    </cfRule>
    <cfRule type="containsText" dxfId="468" priority="84" operator="containsText" text="no">
      <formula>NOT(ISERROR(SEARCH("no",C17)))</formula>
    </cfRule>
  </conditionalFormatting>
  <conditionalFormatting sqref="C17">
    <cfRule type="cellIs" dxfId="467" priority="82" operator="equal">
      <formula>"Planned"</formula>
    </cfRule>
  </conditionalFormatting>
  <conditionalFormatting sqref="D17">
    <cfRule type="containsText" dxfId="466" priority="80" operator="containsText" text="n/a">
      <formula>NOT(ISERROR(SEARCH("n/a",D17)))</formula>
    </cfRule>
    <cfRule type="containsText" dxfId="465" priority="81" operator="containsText" text="no">
      <formula>NOT(ISERROR(SEARCH("no",D17)))</formula>
    </cfRule>
  </conditionalFormatting>
  <conditionalFormatting sqref="D17">
    <cfRule type="cellIs" dxfId="464" priority="79" operator="equal">
      <formula>"Planned"</formula>
    </cfRule>
  </conditionalFormatting>
  <conditionalFormatting sqref="C20">
    <cfRule type="containsText" dxfId="463" priority="77" operator="containsText" text="n/a">
      <formula>NOT(ISERROR(SEARCH("n/a",C20)))</formula>
    </cfRule>
    <cfRule type="containsText" dxfId="462" priority="78" operator="containsText" text="no">
      <formula>NOT(ISERROR(SEARCH("no",C20)))</formula>
    </cfRule>
  </conditionalFormatting>
  <conditionalFormatting sqref="C20">
    <cfRule type="cellIs" dxfId="461" priority="76" operator="equal">
      <formula>"Planned"</formula>
    </cfRule>
  </conditionalFormatting>
  <conditionalFormatting sqref="D20">
    <cfRule type="containsText" dxfId="460" priority="74" operator="containsText" text="n/a">
      <formula>NOT(ISERROR(SEARCH("n/a",D20)))</formula>
    </cfRule>
    <cfRule type="containsText" dxfId="459" priority="75" operator="containsText" text="no">
      <formula>NOT(ISERROR(SEARCH("no",D20)))</formula>
    </cfRule>
  </conditionalFormatting>
  <conditionalFormatting sqref="D20">
    <cfRule type="cellIs" dxfId="458" priority="73" operator="equal">
      <formula>"Planned"</formula>
    </cfRule>
  </conditionalFormatting>
  <conditionalFormatting sqref="C21:C59">
    <cfRule type="containsText" dxfId="457" priority="71" operator="containsText" text="n/a">
      <formula>NOT(ISERROR(SEARCH("n/a",C21)))</formula>
    </cfRule>
    <cfRule type="containsText" dxfId="456" priority="72" operator="containsText" text="no">
      <formula>NOT(ISERROR(SEARCH("no",C21)))</formula>
    </cfRule>
  </conditionalFormatting>
  <conditionalFormatting sqref="C21:C59">
    <cfRule type="cellIs" dxfId="455" priority="70" operator="equal">
      <formula>"Planned"</formula>
    </cfRule>
  </conditionalFormatting>
  <conditionalFormatting sqref="D21:D59">
    <cfRule type="containsText" dxfId="454" priority="68" operator="containsText" text="n/a">
      <formula>NOT(ISERROR(SEARCH("n/a",D21)))</formula>
    </cfRule>
    <cfRule type="containsText" dxfId="453" priority="69" operator="containsText" text="no">
      <formula>NOT(ISERROR(SEARCH("no",D21)))</formula>
    </cfRule>
  </conditionalFormatting>
  <conditionalFormatting sqref="D21:D59">
    <cfRule type="cellIs" dxfId="452" priority="67" operator="equal">
      <formula>"Planned"</formula>
    </cfRule>
  </conditionalFormatting>
  <conditionalFormatting sqref="C61:C92">
    <cfRule type="containsText" dxfId="451" priority="65" operator="containsText" text="n/a">
      <formula>NOT(ISERROR(SEARCH("n/a",C61)))</formula>
    </cfRule>
    <cfRule type="containsText" dxfId="450" priority="66" operator="containsText" text="no">
      <formula>NOT(ISERROR(SEARCH("no",C61)))</formula>
    </cfRule>
  </conditionalFormatting>
  <conditionalFormatting sqref="C61:C92">
    <cfRule type="cellIs" dxfId="449" priority="64" operator="equal">
      <formula>"Planned"</formula>
    </cfRule>
  </conditionalFormatting>
  <conditionalFormatting sqref="D61:D92">
    <cfRule type="containsText" dxfId="448" priority="62" operator="containsText" text="n/a">
      <formula>NOT(ISERROR(SEARCH("n/a",D61)))</formula>
    </cfRule>
    <cfRule type="containsText" dxfId="447" priority="63" operator="containsText" text="no">
      <formula>NOT(ISERROR(SEARCH("no",D61)))</formula>
    </cfRule>
  </conditionalFormatting>
  <conditionalFormatting sqref="D61:D92">
    <cfRule type="cellIs" dxfId="446" priority="61" operator="equal">
      <formula>"Planned"</formula>
    </cfRule>
  </conditionalFormatting>
  <conditionalFormatting sqref="C94:C105">
    <cfRule type="containsText" dxfId="445" priority="59" operator="containsText" text="n/a">
      <formula>NOT(ISERROR(SEARCH("n/a",C94)))</formula>
    </cfRule>
    <cfRule type="containsText" dxfId="444" priority="60" operator="containsText" text="no">
      <formula>NOT(ISERROR(SEARCH("no",C94)))</formula>
    </cfRule>
  </conditionalFormatting>
  <conditionalFormatting sqref="C94:C105">
    <cfRule type="cellIs" dxfId="443" priority="58" operator="equal">
      <formula>"Planned"</formula>
    </cfRule>
  </conditionalFormatting>
  <conditionalFormatting sqref="D94:D105">
    <cfRule type="containsText" dxfId="442" priority="56" operator="containsText" text="n/a">
      <formula>NOT(ISERROR(SEARCH("n/a",D94)))</formula>
    </cfRule>
    <cfRule type="containsText" dxfId="441" priority="57" operator="containsText" text="no">
      <formula>NOT(ISERROR(SEARCH("no",D94)))</formula>
    </cfRule>
  </conditionalFormatting>
  <conditionalFormatting sqref="D94:D105">
    <cfRule type="cellIs" dxfId="440" priority="55" operator="equal">
      <formula>"Planned"</formula>
    </cfRule>
  </conditionalFormatting>
  <conditionalFormatting sqref="C108">
    <cfRule type="containsText" dxfId="439" priority="53" operator="containsText" text="n/a">
      <formula>NOT(ISERROR(SEARCH("n/a",C108)))</formula>
    </cfRule>
    <cfRule type="containsText" dxfId="438" priority="54" operator="containsText" text="no">
      <formula>NOT(ISERROR(SEARCH("no",C108)))</formula>
    </cfRule>
  </conditionalFormatting>
  <conditionalFormatting sqref="C108">
    <cfRule type="cellIs" dxfId="437" priority="52" operator="equal">
      <formula>"Planned"</formula>
    </cfRule>
  </conditionalFormatting>
  <conditionalFormatting sqref="D108">
    <cfRule type="containsText" dxfId="436" priority="50" operator="containsText" text="n/a">
      <formula>NOT(ISERROR(SEARCH("n/a",D108)))</formula>
    </cfRule>
    <cfRule type="containsText" dxfId="435" priority="51" operator="containsText" text="no">
      <formula>NOT(ISERROR(SEARCH("no",D108)))</formula>
    </cfRule>
  </conditionalFormatting>
  <conditionalFormatting sqref="D108">
    <cfRule type="cellIs" dxfId="434" priority="49" operator="equal">
      <formula>"Planned"</formula>
    </cfRule>
  </conditionalFormatting>
  <conditionalFormatting sqref="C112">
    <cfRule type="containsText" dxfId="433" priority="47" operator="containsText" text="n/a">
      <formula>NOT(ISERROR(SEARCH("n/a",C112)))</formula>
    </cfRule>
    <cfRule type="containsText" dxfId="432" priority="48" operator="containsText" text="no">
      <formula>NOT(ISERROR(SEARCH("no",C112)))</formula>
    </cfRule>
  </conditionalFormatting>
  <conditionalFormatting sqref="C112">
    <cfRule type="cellIs" dxfId="431" priority="46" operator="equal">
      <formula>"Planned"</formula>
    </cfRule>
  </conditionalFormatting>
  <conditionalFormatting sqref="D112">
    <cfRule type="containsText" dxfId="430" priority="44" operator="containsText" text="n/a">
      <formula>NOT(ISERROR(SEARCH("n/a",D112)))</formula>
    </cfRule>
    <cfRule type="containsText" dxfId="429" priority="45" operator="containsText" text="no">
      <formula>NOT(ISERROR(SEARCH("no",D112)))</formula>
    </cfRule>
  </conditionalFormatting>
  <conditionalFormatting sqref="D112">
    <cfRule type="cellIs" dxfId="428" priority="43" operator="equal">
      <formula>"Planned"</formula>
    </cfRule>
  </conditionalFormatting>
  <conditionalFormatting sqref="C113">
    <cfRule type="containsText" dxfId="427" priority="41" operator="containsText" text="n/a">
      <formula>NOT(ISERROR(SEARCH("n/a",C113)))</formula>
    </cfRule>
    <cfRule type="containsText" dxfId="426" priority="42" operator="containsText" text="no">
      <formula>NOT(ISERROR(SEARCH("no",C113)))</formula>
    </cfRule>
  </conditionalFormatting>
  <conditionalFormatting sqref="C113">
    <cfRule type="cellIs" dxfId="425" priority="40" operator="equal">
      <formula>"Planned"</formula>
    </cfRule>
  </conditionalFormatting>
  <conditionalFormatting sqref="D113">
    <cfRule type="containsText" dxfId="424" priority="38" operator="containsText" text="n/a">
      <formula>NOT(ISERROR(SEARCH("n/a",D113)))</formula>
    </cfRule>
    <cfRule type="containsText" dxfId="423" priority="39" operator="containsText" text="no">
      <formula>NOT(ISERROR(SEARCH("no",D113)))</formula>
    </cfRule>
  </conditionalFormatting>
  <conditionalFormatting sqref="D113">
    <cfRule type="cellIs" dxfId="422" priority="37" operator="equal">
      <formula>"Planned"</formula>
    </cfRule>
  </conditionalFormatting>
  <conditionalFormatting sqref="C116">
    <cfRule type="containsText" dxfId="421" priority="35" operator="containsText" text="n/a">
      <formula>NOT(ISERROR(SEARCH("n/a",C116)))</formula>
    </cfRule>
    <cfRule type="containsText" dxfId="420" priority="36" operator="containsText" text="no">
      <formula>NOT(ISERROR(SEARCH("no",C116)))</formula>
    </cfRule>
  </conditionalFormatting>
  <conditionalFormatting sqref="C116">
    <cfRule type="cellIs" dxfId="419" priority="34" operator="equal">
      <formula>"Planned"</formula>
    </cfRule>
  </conditionalFormatting>
  <conditionalFormatting sqref="D116">
    <cfRule type="containsText" dxfId="418" priority="32" operator="containsText" text="n/a">
      <formula>NOT(ISERROR(SEARCH("n/a",D116)))</formula>
    </cfRule>
    <cfRule type="containsText" dxfId="417" priority="33" operator="containsText" text="no">
      <formula>NOT(ISERROR(SEARCH("no",D116)))</formula>
    </cfRule>
  </conditionalFormatting>
  <conditionalFormatting sqref="D116">
    <cfRule type="cellIs" dxfId="416" priority="31" operator="equal">
      <formula>"Planned"</formula>
    </cfRule>
  </conditionalFormatting>
  <conditionalFormatting sqref="C117">
    <cfRule type="containsText" dxfId="415" priority="29" operator="containsText" text="n/a">
      <formula>NOT(ISERROR(SEARCH("n/a",C117)))</formula>
    </cfRule>
    <cfRule type="containsText" dxfId="414" priority="30" operator="containsText" text="no">
      <formula>NOT(ISERROR(SEARCH("no",C117)))</formula>
    </cfRule>
  </conditionalFormatting>
  <conditionalFormatting sqref="C117">
    <cfRule type="cellIs" dxfId="413" priority="28" operator="equal">
      <formula>"Planned"</formula>
    </cfRule>
  </conditionalFormatting>
  <conditionalFormatting sqref="D117">
    <cfRule type="cellIs" dxfId="412" priority="25" operator="equal">
      <formula>"Planned"</formula>
    </cfRule>
  </conditionalFormatting>
  <conditionalFormatting sqref="C118">
    <cfRule type="containsText" dxfId="411" priority="23" operator="containsText" text="n/a">
      <formula>NOT(ISERROR(SEARCH("n/a",C118)))</formula>
    </cfRule>
    <cfRule type="containsText" dxfId="410" priority="24" operator="containsText" text="no">
      <formula>NOT(ISERROR(SEARCH("no",C118)))</formula>
    </cfRule>
  </conditionalFormatting>
  <conditionalFormatting sqref="C118">
    <cfRule type="cellIs" dxfId="409" priority="22" operator="equal">
      <formula>"Planned"</formula>
    </cfRule>
  </conditionalFormatting>
  <conditionalFormatting sqref="D118">
    <cfRule type="containsText" dxfId="408" priority="20" operator="containsText" text="n/a">
      <formula>NOT(ISERROR(SEARCH("n/a",D118)))</formula>
    </cfRule>
    <cfRule type="containsText" dxfId="407" priority="21" operator="containsText" text="no">
      <formula>NOT(ISERROR(SEARCH("no",D118)))</formula>
    </cfRule>
  </conditionalFormatting>
  <conditionalFormatting sqref="D118">
    <cfRule type="cellIs" dxfId="406" priority="19" operator="equal">
      <formula>"Planned"</formula>
    </cfRule>
  </conditionalFormatting>
  <conditionalFormatting sqref="C121">
    <cfRule type="containsText" dxfId="405" priority="17" operator="containsText" text="n/a">
      <formula>NOT(ISERROR(SEARCH("n/a",C121)))</formula>
    </cfRule>
    <cfRule type="containsText" dxfId="404" priority="18" operator="containsText" text="no">
      <formula>NOT(ISERROR(SEARCH("no",C121)))</formula>
    </cfRule>
  </conditionalFormatting>
  <conditionalFormatting sqref="C121">
    <cfRule type="cellIs" dxfId="403" priority="16" operator="equal">
      <formula>"Planned"</formula>
    </cfRule>
  </conditionalFormatting>
  <conditionalFormatting sqref="D121">
    <cfRule type="containsText" dxfId="402" priority="14" operator="containsText" text="n/a">
      <formula>NOT(ISERROR(SEARCH("n/a",D121)))</formula>
    </cfRule>
    <cfRule type="containsText" dxfId="401" priority="15" operator="containsText" text="no">
      <formula>NOT(ISERROR(SEARCH("no",D121)))</formula>
    </cfRule>
  </conditionalFormatting>
  <conditionalFormatting sqref="D121">
    <cfRule type="cellIs" dxfId="400" priority="13" operator="equal">
      <formula>"Planned"</formula>
    </cfRule>
  </conditionalFormatting>
  <conditionalFormatting sqref="C120">
    <cfRule type="containsText" dxfId="399" priority="11" operator="containsText" text="n/a">
      <formula>NOT(ISERROR(SEARCH("n/a",C120)))</formula>
    </cfRule>
    <cfRule type="containsText" dxfId="398" priority="12" operator="containsText" text="no">
      <formula>NOT(ISERROR(SEARCH("no",C120)))</formula>
    </cfRule>
  </conditionalFormatting>
  <conditionalFormatting sqref="C120">
    <cfRule type="cellIs" dxfId="397" priority="10" operator="equal">
      <formula>"Planned"</formula>
    </cfRule>
  </conditionalFormatting>
  <conditionalFormatting sqref="D120">
    <cfRule type="containsText" dxfId="396" priority="8" operator="containsText" text="n/a">
      <formula>NOT(ISERROR(SEARCH("n/a",D120)))</formula>
    </cfRule>
    <cfRule type="containsText" dxfId="395" priority="9" operator="containsText" text="no">
      <formula>NOT(ISERROR(SEARCH("no",D120)))</formula>
    </cfRule>
  </conditionalFormatting>
  <conditionalFormatting sqref="D120">
    <cfRule type="cellIs" dxfId="394" priority="7" operator="equal">
      <formula>"Planned"</formula>
    </cfRule>
  </conditionalFormatting>
  <conditionalFormatting sqref="C123:C124">
    <cfRule type="containsText" dxfId="393" priority="5" operator="containsText" text="n/a">
      <formula>NOT(ISERROR(SEARCH("n/a",C123)))</formula>
    </cfRule>
    <cfRule type="containsText" dxfId="392" priority="6" operator="containsText" text="no">
      <formula>NOT(ISERROR(SEARCH("no",C123)))</formula>
    </cfRule>
  </conditionalFormatting>
  <conditionalFormatting sqref="C123:C124">
    <cfRule type="cellIs" dxfId="391" priority="4" operator="equal">
      <formula>"Planned"</formula>
    </cfRule>
  </conditionalFormatting>
  <conditionalFormatting sqref="D123:D124">
    <cfRule type="containsText" dxfId="390" priority="2" operator="containsText" text="n/a">
      <formula>NOT(ISERROR(SEARCH("n/a",D123)))</formula>
    </cfRule>
    <cfRule type="containsText" dxfId="389" priority="3" operator="containsText" text="no">
      <formula>NOT(ISERROR(SEARCH("no",D123)))</formula>
    </cfRule>
  </conditionalFormatting>
  <hyperlinks>
    <hyperlink ref="C1" location="TOC!A1" display="Return to Table of Contents" xr:uid="{00000000-0004-0000-1000-000000000000}"/>
    <hyperlink ref="G4" location="S3S3.1!D7" display="3.1.1 States shall require the following prerequisites for instructor candidates receiving training. As recognized or determined by the State, each instructor candidate shall:" xr:uid="{00000000-0004-0000-1000-000001000000}"/>
    <hyperlink ref="B4" location="S3S3.1!D7" display="S3S3.1!D7" xr:uid="{00000000-0004-0000-1000-000002000000}"/>
    <hyperlink ref="B12" location="S3S3.1!D9" display="S3S3.1!D9" xr:uid="{00000000-0004-0000-1000-000003000000}"/>
    <hyperlink ref="G12" location="S3S3.1!D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04000000}"/>
    <hyperlink ref="G16" location="S3S3.1!D9" display="Are programs to pre-screen an individual to determine if they are an acceptable candidate to enter the instructor preparation program required?" xr:uid="{00000000-0004-0000-1000-000005000000}"/>
    <hyperlink ref="B16" location="S3S3.1!D11" display="S3S3.1!D11" xr:uid="{00000000-0004-0000-1000-000006000000}"/>
    <hyperlink ref="G18" location="S3S3.2!D2" display="Training" xr:uid="{00000000-0004-0000-1000-000007000000}"/>
    <hyperlink ref="G19" location="S3S3.2!D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08000000}"/>
    <hyperlink ref="B18" location="S3S3.2!D2" display="S3S3.2!D2" xr:uid="{00000000-0004-0000-1000-000009000000}"/>
    <hyperlink ref="B19" location="S3S3.2!D7" display="S3S3.2!D7" xr:uid="{00000000-0004-0000-1000-00000A000000}"/>
    <hyperlink ref="G60" location="S3S3.2!D11"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0B000000}"/>
    <hyperlink ref="B60" location="S3S3.2!D9" display="S3S3.2!D9" xr:uid="{00000000-0004-0000-1000-00000C000000}"/>
    <hyperlink ref="G93" location="S3S3.2!D11" display="3.2.3 States shall require instructor candidates to successfully deliver a series of practice teaching assignments during the instructor training course, including both classroom and BTW lessons. The instructor candidate must demonstrate:" xr:uid="{00000000-0004-0000-1000-00000D000000}"/>
    <hyperlink ref="B93" location="S3S3.2!D11" display="S3S3.2!D11" xr:uid="{00000000-0004-0000-1000-00000E000000}"/>
    <hyperlink ref="G106" location="S3S3.3!D2" display="Student Teaching/Practicum" xr:uid="{00000000-0004-0000-1000-00000F000000}"/>
    <hyperlink ref="B106" location="S3S3.3!D2" display="S3S3.3!D2" xr:uid="{00000000-0004-0000-1000-000010000000}"/>
    <hyperlink ref="G107" location="S3S3.3!D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11000000}"/>
    <hyperlink ref="B107" location="S3S3.3!D7" display="S3S3.3!D7" xr:uid="{00000000-0004-0000-1000-000012000000}"/>
    <hyperlink ref="G109" location="S3S3.4!D2" display="Exit Assessment" xr:uid="{00000000-0004-0000-1000-000013000000}"/>
    <hyperlink ref="B109" location="S3S3.4!D2" display="S3S3.4!D2" xr:uid="{00000000-0004-0000-1000-000014000000}"/>
    <hyperlink ref="G110" location="S3S3.4!D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15000000}"/>
    <hyperlink ref="B110" location="S3S3.4!D7" display="S3S3.4!D7" xr:uid="{00000000-0004-0000-1000-000016000000}"/>
    <hyperlink ref="B114" location="S3S3.5!D2" display="S3S3.5!D2" xr:uid="{00000000-0004-0000-1000-000017000000}"/>
    <hyperlink ref="G114" location="S3S3.5!D2" display="Ongoing Training and Recertification" xr:uid="{00000000-0004-0000-1000-000018000000}"/>
    <hyperlink ref="G115" location="S3S3.5!D7" display="3.5.1 States shall require instructors to receive regular continuing education and professional development, as approved by the State" xr:uid="{00000000-0004-0000-1000-000019000000}"/>
    <hyperlink ref="B115" location="S3S3.5!D7" display="S3S3.5!D7" xr:uid="{00000000-0004-0000-1000-00001A000000}"/>
    <hyperlink ref="G119" location="S3S3.5!D9" display="3.5.2 States shall require a regular driving record review for instructors" xr:uid="{00000000-0004-0000-1000-00001B000000}"/>
    <hyperlink ref="B119" location="S3S3.5!D9" display="S3S3.5!D9" xr:uid="{00000000-0004-0000-1000-00001C000000}"/>
    <hyperlink ref="B122" location="S3S3.5!D13" display="S3S3.5!D13" xr:uid="{00000000-0004-0000-1000-00001D000000}"/>
    <hyperlink ref="G122" location="S3S3.5!D11" display="3.5.3 States shall require instructors to pass periodic Federal and State criminal background checks" xr:uid="{00000000-0004-0000-1000-00001E000000}"/>
    <hyperlink ref="B125" location="S3S3.5!D13" display="S3S3.5!D13" xr:uid="{00000000-0004-0000-1000-00001F000000}"/>
    <hyperlink ref="G125" location="S3S3.5!D13" display="3.5.4 State should require instructor candidates to successfully complete other pre or post courses/requirements as prescribed by the State, such as a course in first aid/CPR and automated external defibrillators (AED)" xr:uid="{00000000-0004-0000-1000-000020000000}"/>
    <hyperlink ref="G126" location="S3S3.6!D2" display="3.6 Instructor Training" xr:uid="{00000000-0004-0000-1000-000021000000}"/>
    <hyperlink ref="B126" location="S3S3.6!D2" display="S3S3.6!D2" xr:uid="{00000000-0004-0000-1000-000022000000}"/>
    <hyperlink ref="B127" location="S3S3.6!D7" display="S3S3.6!D7" xr:uid="{00000000-0004-0000-1000-000023000000}"/>
    <hyperlink ref="G127" location="S3S3.6!D7" display="3.6.1 Do you meet the specifications in Attachment C Five Stages for Instructor Training?" xr:uid="{00000000-0004-0000-1000-000024000000}"/>
    <hyperlink ref="B128" location="S3S3.6!D9" display="S3S3.6!D9" xr:uid="{00000000-0004-0000-1000-000025000000}"/>
    <hyperlink ref="G128" location="S3S3.6!D9" display="3.6.2 Do you use the ANSTSE model instructor training curriculum for the teaching task?" xr:uid="{00000000-0004-0000-1000-000026000000}"/>
    <hyperlink ref="G3" location="S3S3.1!D2" display="3.1 Prerequisites" xr:uid="{00000000-0004-0000-1000-000027000000}"/>
    <hyperlink ref="K1" location="TOC!A1" display="Return to Table of Contents" xr:uid="{00000000-0004-0000-1000-000028000000}"/>
    <hyperlink ref="H3:I3" location="S1G1.1!A1" display="1.1 Management, Leadership, and Administration" xr:uid="{00000000-0004-0000-1000-000029000000}"/>
    <hyperlink ref="P1" location="TOC!A1" display="Return to Table of Contents" xr:uid="{00000000-0004-0000-1000-00002A000000}"/>
    <hyperlink ref="B3" location="S3S3.1!D2" display="S3S3.1!D2" xr:uid="{00000000-0004-0000-1000-00002B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0000000}">
          <x14:formula1>
            <xm:f>Assessment_DataCollection!$V$2:$V$11</xm:f>
          </x14:formula1>
          <xm:sqref>S3</xm:sqref>
        </x14:dataValidation>
        <x14:dataValidation type="list" allowBlank="1" showInputMessage="1" showErrorMessage="1" xr:uid="{00000000-0002-0000-1000-000001000000}">
          <x14:formula1>
            <xm:f>Assessment_DataCollection!$U$2:$U$5</xm:f>
          </x14:formula1>
          <xm:sqref>R3:R128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O52"/>
  <sheetViews>
    <sheetView topLeftCell="B9" workbookViewId="0">
      <selection activeCell="B30" sqref="B30:I30"/>
    </sheetView>
  </sheetViews>
  <sheetFormatPr defaultRowHeight="14.25"/>
  <cols>
    <col min="1" max="1" width="0" hidden="1" customWidth="1"/>
    <col min="2" max="2" width="14.5703125" customWidth="1"/>
    <col min="3" max="3" width="4" customWidth="1"/>
    <col min="4" max="4" width="32.5703125" style="31" customWidth="1"/>
    <col min="5" max="5" width="13" customWidth="1"/>
    <col min="6" max="6" width="15.42578125" customWidth="1"/>
    <col min="7" max="7" width="12.7109375" customWidth="1"/>
    <col min="8" max="8" width="20.140625" customWidth="1"/>
    <col min="9" max="9" width="13.7109375" customWidth="1"/>
    <col min="10" max="11" width="9.5703125" customWidth="1"/>
    <col min="13" max="13" width="23.28515625" customWidth="1"/>
  </cols>
  <sheetData>
    <row r="1" spans="2:15">
      <c r="B1" s="25" t="str">
        <f>Assessment_DataCollection!A1</f>
        <v>SECTION</v>
      </c>
      <c r="C1" s="270"/>
      <c r="D1" s="31" t="str">
        <f>Assessment_DataCollection!B385</f>
        <v>Instructor Qualifications</v>
      </c>
      <c r="E1" s="270"/>
      <c r="F1" s="270"/>
      <c r="G1" s="270"/>
      <c r="H1" s="270"/>
      <c r="I1" s="270"/>
      <c r="J1" s="270"/>
      <c r="K1" s="270"/>
      <c r="L1" s="270"/>
      <c r="M1" s="100" t="s">
        <v>81</v>
      </c>
      <c r="N1" s="270"/>
      <c r="O1" s="270"/>
    </row>
    <row r="2" spans="2:15">
      <c r="B2" s="25" t="s">
        <v>555</v>
      </c>
      <c r="C2" s="37">
        <f>Assessment_DataCollection!A386</f>
        <v>3.1</v>
      </c>
      <c r="D2" s="67" t="str">
        <f>Assessment_DataCollection!B386</f>
        <v>Prerequisites</v>
      </c>
      <c r="E2" s="270"/>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93.75" customHeight="1" thickTop="1">
      <c r="B7" s="24" t="s">
        <v>563</v>
      </c>
      <c r="C7" s="28" t="s">
        <v>564</v>
      </c>
      <c r="D7" s="77" t="str">
        <f>Assessment_DataCollection!B387</f>
        <v>3.1.1 States shall require the following prerequisites for instructor candidates receiving training. As recognized or determined by the State, each instructor candidate shall:</v>
      </c>
      <c r="E7" s="12"/>
      <c r="F7" s="12"/>
      <c r="G7" s="12"/>
      <c r="H7" s="12"/>
      <c r="I7" s="12"/>
      <c r="J7" s="270"/>
      <c r="K7" s="270"/>
      <c r="L7" s="275" t="s">
        <v>578</v>
      </c>
      <c r="M7" s="275" t="s">
        <v>579</v>
      </c>
      <c r="N7" s="275" t="s">
        <v>15</v>
      </c>
      <c r="O7" s="275" t="s">
        <v>580</v>
      </c>
    </row>
    <row r="8" spans="2:15" hidden="1">
      <c r="B8" s="23"/>
      <c r="C8" s="22" t="s">
        <v>15</v>
      </c>
      <c r="D8" s="32"/>
      <c r="E8" s="10" t="str">
        <f>IF($B7=E6,1,"")</f>
        <v/>
      </c>
      <c r="F8" s="10" t="str">
        <f>IF($B7=F6,1,"")</f>
        <v/>
      </c>
      <c r="G8" s="10" t="str">
        <f>IF($B7=G6,1,"")</f>
        <v/>
      </c>
      <c r="H8" s="10" t="str">
        <f>IF($B7=H6,1,"")</f>
        <v/>
      </c>
      <c r="I8" s="10">
        <f>IF($B7=I6,1,"")</f>
        <v>1</v>
      </c>
      <c r="J8" s="270"/>
      <c r="K8" s="270"/>
      <c r="L8" s="270" t="s">
        <v>565</v>
      </c>
      <c r="M8" s="270" t="s">
        <v>566</v>
      </c>
      <c r="N8" s="270" t="s">
        <v>15</v>
      </c>
      <c r="O8" s="270"/>
    </row>
    <row r="9" spans="2:15" ht="130.5" customHeight="1">
      <c r="B9" s="23" t="s">
        <v>563</v>
      </c>
      <c r="C9" s="28" t="s">
        <v>564</v>
      </c>
      <c r="D9" s="78"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E9" s="10"/>
      <c r="F9" s="10"/>
      <c r="G9" s="10"/>
      <c r="H9" s="10"/>
      <c r="I9" s="10"/>
      <c r="J9" s="270"/>
      <c r="K9" s="270"/>
      <c r="L9" s="270"/>
      <c r="M9" s="270"/>
      <c r="N9" s="270" t="s">
        <v>15</v>
      </c>
      <c r="O9" s="270"/>
    </row>
    <row r="10" spans="2:15" hidden="1">
      <c r="B10" s="23"/>
      <c r="C10" s="22" t="s">
        <v>15</v>
      </c>
      <c r="D10" s="32"/>
      <c r="E10" s="10" t="str">
        <f>IF($B9=E6,1,"")</f>
        <v/>
      </c>
      <c r="F10" s="10" t="str">
        <f>IF($B9=F6,1,"")</f>
        <v/>
      </c>
      <c r="G10" s="10" t="str">
        <f>IF($B9=G6,1,"")</f>
        <v/>
      </c>
      <c r="H10" s="10" t="str">
        <f>IF($B9=H6,1,"")</f>
        <v/>
      </c>
      <c r="I10" s="10">
        <f>IF($B9=I6,1,"")</f>
        <v>1</v>
      </c>
      <c r="J10" s="270"/>
      <c r="K10" s="270"/>
      <c r="L10" s="270"/>
      <c r="M10" s="270"/>
      <c r="N10" s="270"/>
      <c r="O10" s="270"/>
    </row>
    <row r="11" spans="2:15" ht="86.25" customHeight="1" thickBot="1">
      <c r="B11" s="36" t="s">
        <v>562</v>
      </c>
      <c r="C11" s="29" t="s">
        <v>564</v>
      </c>
      <c r="D11" s="76" t="str">
        <f>Assessment_DataCollection!B399</f>
        <v>3.1.3 States should require programs to pre-screen an individual to determine if they are an acceptable candidate to enter the instructor preparation program</v>
      </c>
      <c r="E11" s="11"/>
      <c r="F11" s="11"/>
      <c r="G11" s="11"/>
      <c r="H11" s="11"/>
      <c r="I11" s="11"/>
      <c r="J11" s="270"/>
      <c r="K11" s="270"/>
      <c r="L11" s="270"/>
      <c r="M11" s="270"/>
      <c r="N11" s="270"/>
      <c r="O11" s="270"/>
    </row>
    <row r="12" spans="2:15" ht="14.65" hidden="1" thickTop="1">
      <c r="B12" s="9"/>
      <c r="C12" s="270"/>
      <c r="E12" s="270" t="str">
        <f>IF($B11=E6,1,"")</f>
        <v/>
      </c>
      <c r="F12" s="270" t="str">
        <f>IF($B11=F6,1,"")</f>
        <v/>
      </c>
      <c r="G12" s="270" t="str">
        <f>IF($B11=G6,1,"")</f>
        <v/>
      </c>
      <c r="H12" s="270">
        <f>IF($B11=H6,1,"")</f>
        <v>1</v>
      </c>
      <c r="I12" s="270" t="str">
        <f>IF($B11=I6,1,"")</f>
        <v/>
      </c>
      <c r="J12" s="270"/>
      <c r="K12" s="270"/>
      <c r="L12" s="270"/>
      <c r="M12" s="270"/>
      <c r="N12" s="270"/>
      <c r="O12" s="270"/>
    </row>
    <row r="13" spans="2:15" ht="14.65" thickTop="1">
      <c r="B13" s="270" t="s">
        <v>15</v>
      </c>
      <c r="C13" s="270"/>
      <c r="D13" s="34" t="s">
        <v>567</v>
      </c>
      <c r="E13" s="25">
        <f>SUM(E7:E12)</f>
        <v>0</v>
      </c>
      <c r="F13" s="25">
        <f>SUM(F7:F12)</f>
        <v>0</v>
      </c>
      <c r="G13" s="25">
        <f>SUM(G7:G12)</f>
        <v>0</v>
      </c>
      <c r="H13" s="25">
        <f>SUM(H7:H12)</f>
        <v>1</v>
      </c>
      <c r="I13" s="25">
        <f>SUM(I7:I12)</f>
        <v>2</v>
      </c>
      <c r="J13" s="270"/>
      <c r="K13" s="270"/>
      <c r="L13" s="270"/>
      <c r="M13" s="270"/>
      <c r="N13" s="270"/>
      <c r="O13" s="270"/>
    </row>
    <row r="15" spans="2:15" ht="14.65" thickBot="1">
      <c r="B15" s="270"/>
      <c r="C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30" customHeight="1">
      <c r="A30" s="270">
        <f>J30</f>
        <v>0</v>
      </c>
      <c r="B30" s="377" t="s">
        <v>950</v>
      </c>
      <c r="C30" s="378"/>
      <c r="D30" s="378"/>
      <c r="E30" s="378"/>
      <c r="F30" s="378"/>
      <c r="G30" s="378"/>
      <c r="H30" s="378"/>
      <c r="I30" s="379"/>
      <c r="J30" s="10"/>
      <c r="K30" s="10"/>
    </row>
    <row r="31" spans="1:11">
      <c r="A31" s="270">
        <f t="shared" ref="A31:A39" si="1">J31</f>
        <v>0</v>
      </c>
      <c r="B31" s="380" t="s">
        <v>951</v>
      </c>
      <c r="C31" s="381"/>
      <c r="D31" s="381"/>
      <c r="E31" s="381"/>
      <c r="F31" s="381"/>
      <c r="G31" s="381"/>
      <c r="H31" s="381"/>
      <c r="I31" s="381"/>
      <c r="J31" s="10"/>
      <c r="K31" s="10"/>
    </row>
    <row r="32" spans="1:11">
      <c r="A32" s="270">
        <f t="shared" si="1"/>
        <v>0</v>
      </c>
      <c r="B32" s="380" t="s">
        <v>745</v>
      </c>
      <c r="C32" s="381"/>
      <c r="D32" s="381"/>
      <c r="E32" s="381"/>
      <c r="F32" s="381"/>
      <c r="G32" s="381"/>
      <c r="H32" s="381"/>
      <c r="I32" s="381"/>
      <c r="J32" s="10"/>
      <c r="K32" s="10"/>
    </row>
    <row r="33" spans="1:11">
      <c r="A33" s="270">
        <f t="shared" si="1"/>
        <v>0</v>
      </c>
      <c r="B33" s="380" t="s">
        <v>952</v>
      </c>
      <c r="C33" s="381"/>
      <c r="D33" s="381"/>
      <c r="E33" s="381"/>
      <c r="F33" s="381"/>
      <c r="G33" s="381"/>
      <c r="H33" s="381"/>
      <c r="I33" s="381"/>
      <c r="J33" s="10"/>
      <c r="K33" s="10"/>
    </row>
    <row r="34" spans="1:11">
      <c r="A34" s="270">
        <f t="shared" si="1"/>
        <v>0</v>
      </c>
      <c r="B34" s="380" t="s">
        <v>953</v>
      </c>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0</v>
      </c>
      <c r="B43" s="377"/>
      <c r="C43" s="378"/>
      <c r="D43" s="378"/>
      <c r="E43" s="378"/>
      <c r="F43" s="378"/>
      <c r="G43" s="378"/>
      <c r="H43" s="378"/>
      <c r="I43" s="379"/>
      <c r="J43" s="10"/>
      <c r="K43" s="10"/>
    </row>
    <row r="44" spans="1:11">
      <c r="A44" s="270">
        <f t="shared" ref="A44:A52" si="2">J44</f>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388" priority="3" stopIfTrue="1">
      <formula>IF(SUM(E8:I8)=1,1,0)</formula>
    </cfRule>
  </conditionalFormatting>
  <conditionalFormatting sqref="M1">
    <cfRule type="containsText" dxfId="387" priority="1" operator="containsText" text="n/a">
      <formula>NOT(ISERROR(SEARCH("n/a",M1)))</formula>
    </cfRule>
    <cfRule type="containsText" dxfId="386" priority="2" operator="containsText" text="no">
      <formula>NOT(ISERROR(SEARCH("no",M1)))</formula>
    </cfRule>
  </conditionalFormatting>
  <dataValidations count="3">
    <dataValidation type="list" allowBlank="1" showInputMessage="1" showErrorMessage="1" sqref="B7 B11 B9" xr:uid="{00000000-0002-0000-1100-000000000000}">
      <formula1>$E$6:$J$6</formula1>
    </dataValidation>
    <dataValidation allowBlank="1" showInputMessage="1" showErrorMessage="1" prompt="Select the cell to the left to access full dropdown list" sqref="C7 C11 C9" xr:uid="{00000000-0002-0000-1100-000001000000}"/>
    <dataValidation type="list" allowBlank="1" showInputMessage="1" showErrorMessage="1" sqref="B10" xr:uid="{00000000-0002-0000-1100-000002000000}">
      <formula1>$D$6:$J$6</formula1>
    </dataValidation>
  </dataValidations>
  <hyperlinks>
    <hyperlink ref="M1" location="TOC!A1" display="Return to Table of Contents" xr:uid="{00000000-0004-0000-1100-000000000000}"/>
    <hyperlink ref="D2" location="'S3'!G3" display="'S3'!G3" xr:uid="{00000000-0004-0000-1100-000001000000}"/>
    <hyperlink ref="D7" location="'S3'!G4" display="'S3'!G4" xr:uid="{00000000-0004-0000-1100-000002000000}"/>
    <hyperlink ref="D9" location="'S3'!G12" display="'S3'!G12" xr:uid="{00000000-0004-0000-1100-000003000000}"/>
    <hyperlink ref="D11" location="'S3'!G16" display="'S3'!G16" xr:uid="{00000000-0004-0000-11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3000000}">
          <x14:formula1>
            <xm:f>Assessment_DataCollection!$V$1:$V$13</xm:f>
          </x14:formula1>
          <xm:sqref>J30:K39 J43:K52 J17:K26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O52"/>
  <sheetViews>
    <sheetView topLeftCell="B23" workbookViewId="0">
      <selection activeCell="M45" sqref="M45"/>
    </sheetView>
  </sheetViews>
  <sheetFormatPr defaultRowHeight="14.25"/>
  <cols>
    <col min="1" max="1" width="0" hidden="1" customWidth="1"/>
    <col min="2" max="2" width="14.5703125" customWidth="1"/>
    <col min="3" max="3" width="4" customWidth="1"/>
    <col min="4" max="4" width="32.5703125" style="31" customWidth="1"/>
    <col min="5" max="5" width="14.42578125" customWidth="1"/>
    <col min="6" max="6" width="14.85546875" customWidth="1"/>
    <col min="7" max="7" width="13.85546875" customWidth="1"/>
    <col min="8" max="8" width="19.7109375" customWidth="1"/>
    <col min="9" max="9" width="13" customWidth="1"/>
    <col min="10" max="11" width="9.5703125" customWidth="1"/>
    <col min="13" max="13" width="23.28515625" customWidth="1"/>
  </cols>
  <sheetData>
    <row r="1" spans="2:15">
      <c r="B1" s="25" t="str">
        <f>Assessment_DataCollection!A1</f>
        <v>SECTION</v>
      </c>
      <c r="C1" s="270"/>
      <c r="D1" s="31" t="str">
        <f>Assessment_DataCollection!B385</f>
        <v>Instructor Qualifications</v>
      </c>
      <c r="E1" s="270"/>
      <c r="F1" s="270"/>
      <c r="G1" s="270"/>
      <c r="H1" s="270"/>
      <c r="I1" s="270"/>
      <c r="J1" s="270"/>
      <c r="K1" s="270"/>
      <c r="L1" s="270"/>
      <c r="M1" s="100" t="s">
        <v>81</v>
      </c>
      <c r="N1" s="270"/>
      <c r="O1" s="270"/>
    </row>
    <row r="2" spans="2:15">
      <c r="B2" s="25" t="s">
        <v>555</v>
      </c>
      <c r="C2" s="37">
        <f>Assessment_DataCollection!A401</f>
        <v>3.2</v>
      </c>
      <c r="D2" s="67" t="str">
        <f>Assessment_DataCollection!B401</f>
        <v>Training</v>
      </c>
      <c r="E2" s="270"/>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186" customHeight="1" thickTop="1">
      <c r="B7" s="24" t="s">
        <v>561</v>
      </c>
      <c r="C7" s="28" t="s">
        <v>564</v>
      </c>
      <c r="D7" s="77"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E7" s="12"/>
      <c r="F7" s="12"/>
      <c r="G7" s="12"/>
      <c r="H7" s="12"/>
      <c r="I7" s="12"/>
      <c r="J7" s="270"/>
      <c r="K7" s="270"/>
      <c r="L7" s="275" t="s">
        <v>578</v>
      </c>
      <c r="M7" s="275" t="s">
        <v>579</v>
      </c>
      <c r="N7" s="275" t="s">
        <v>15</v>
      </c>
      <c r="O7" s="275" t="s">
        <v>580</v>
      </c>
    </row>
    <row r="8" spans="2:15" hidden="1">
      <c r="B8" s="23"/>
      <c r="C8" s="22" t="s">
        <v>15</v>
      </c>
      <c r="D8" s="32"/>
      <c r="E8" s="10" t="str">
        <f>IF($B7=E6,1,"")</f>
        <v/>
      </c>
      <c r="F8" s="10" t="str">
        <f>IF($B7=F6,1,"")</f>
        <v/>
      </c>
      <c r="G8" s="10">
        <f>IF($B7=G6,1,"")</f>
        <v>1</v>
      </c>
      <c r="H8" s="10" t="str">
        <f>IF($B7=H6,1,"")</f>
        <v/>
      </c>
      <c r="I8" s="10" t="str">
        <f>IF($B7=I6,1,"")</f>
        <v/>
      </c>
      <c r="J8" s="270"/>
      <c r="K8" s="270"/>
      <c r="L8" s="270" t="s">
        <v>565</v>
      </c>
      <c r="M8" s="270" t="s">
        <v>566</v>
      </c>
      <c r="N8" s="270" t="s">
        <v>15</v>
      </c>
      <c r="O8" s="270"/>
    </row>
    <row r="9" spans="2:15" ht="225" customHeight="1">
      <c r="B9" s="23" t="s">
        <v>561</v>
      </c>
      <c r="C9" s="28" t="s">
        <v>564</v>
      </c>
      <c r="D9" s="78"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E9" s="10"/>
      <c r="F9" s="10"/>
      <c r="G9" s="10"/>
      <c r="H9" s="10"/>
      <c r="I9" s="10"/>
      <c r="J9" s="270"/>
      <c r="K9" s="270"/>
      <c r="L9" s="270"/>
      <c r="M9" s="270"/>
      <c r="N9" s="270" t="s">
        <v>15</v>
      </c>
      <c r="O9" s="270"/>
    </row>
    <row r="10" spans="2:15" hidden="1">
      <c r="B10" s="23"/>
      <c r="C10" s="22" t="s">
        <v>15</v>
      </c>
      <c r="D10" s="32"/>
      <c r="E10" s="10" t="str">
        <f>IF($B9=E6,1,"")</f>
        <v/>
      </c>
      <c r="F10" s="10" t="str">
        <f>IF($B9=F6,1,"")</f>
        <v/>
      </c>
      <c r="G10" s="10">
        <f>IF($B9=G6,1,"")</f>
        <v>1</v>
      </c>
      <c r="H10" s="10" t="str">
        <f>IF($B9=H6,1,"")</f>
        <v/>
      </c>
      <c r="I10" s="10" t="str">
        <f>IF($B9=I6,1,"")</f>
        <v/>
      </c>
      <c r="J10" s="270"/>
      <c r="K10" s="270"/>
      <c r="L10" s="270"/>
      <c r="M10" s="270"/>
      <c r="N10" s="270"/>
      <c r="O10" s="270"/>
    </row>
    <row r="11" spans="2:15" ht="126" customHeight="1" thickBot="1">
      <c r="B11" s="36" t="s">
        <v>561</v>
      </c>
      <c r="C11" s="29" t="s">
        <v>564</v>
      </c>
      <c r="D11" s="20" t="str">
        <f>Assessment_DataCollection!B476</f>
        <v>3.2.3 States shall require instructor candidates to successfully deliver a series of practice teaching assignments during the instructor training course, including both classroom and BTW lessons. The instructor candidate must demonstrate:</v>
      </c>
      <c r="E11" s="11"/>
      <c r="F11" s="11"/>
      <c r="G11" s="11"/>
      <c r="H11" s="11"/>
      <c r="I11" s="11"/>
      <c r="J11" s="270"/>
      <c r="K11" s="270"/>
      <c r="L11" s="270"/>
      <c r="M11" s="270"/>
      <c r="N11" s="270"/>
      <c r="O11" s="270"/>
    </row>
    <row r="12" spans="2:15" ht="14.65" hidden="1" thickTop="1">
      <c r="B12" s="9"/>
      <c r="C12" s="270"/>
      <c r="E12" s="270" t="str">
        <f>IF($B11=E6,1,"")</f>
        <v/>
      </c>
      <c r="F12" s="270" t="str">
        <f>IF($B11=F6,1,"")</f>
        <v/>
      </c>
      <c r="G12" s="270">
        <f>IF($B11=G6,1,"")</f>
        <v>1</v>
      </c>
      <c r="H12" s="270" t="str">
        <f>IF($B11=H6,1,"")</f>
        <v/>
      </c>
      <c r="I12" s="270" t="str">
        <f>IF($B11=I6,1,"")</f>
        <v/>
      </c>
      <c r="J12" s="270"/>
      <c r="K12" s="270"/>
      <c r="L12" s="270"/>
      <c r="M12" s="270"/>
      <c r="N12" s="270"/>
      <c r="O12" s="270"/>
    </row>
    <row r="13" spans="2:15" ht="14.65" thickTop="1">
      <c r="B13" s="270" t="s">
        <v>15</v>
      </c>
      <c r="C13" s="270"/>
      <c r="D13" s="34" t="s">
        <v>567</v>
      </c>
      <c r="E13" s="25">
        <f>SUM(E7:E12)</f>
        <v>0</v>
      </c>
      <c r="F13" s="25">
        <f>SUM(F7:F12)</f>
        <v>0</v>
      </c>
      <c r="G13" s="25">
        <f>SUM(G7:G12)</f>
        <v>3</v>
      </c>
      <c r="H13" s="25">
        <f>SUM(H7:H12)</f>
        <v>0</v>
      </c>
      <c r="I13" s="25">
        <f>SUM(I7:I12)</f>
        <v>0</v>
      </c>
      <c r="J13" s="270"/>
      <c r="K13" s="270"/>
      <c r="L13" s="270"/>
      <c r="M13" s="270"/>
      <c r="N13" s="270"/>
      <c r="O13" s="270"/>
    </row>
    <row r="15" spans="2:15" ht="14.65" thickBot="1">
      <c r="B15" s="270"/>
      <c r="C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0</v>
      </c>
      <c r="B30" s="377"/>
      <c r="C30" s="378"/>
      <c r="D30" s="378"/>
      <c r="E30" s="378"/>
      <c r="F30" s="378"/>
      <c r="G30" s="378"/>
      <c r="H30" s="378"/>
      <c r="I30" s="379"/>
      <c r="J30" s="10"/>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32.25" customHeight="1">
      <c r="A43" s="270">
        <f>J43</f>
        <v>2</v>
      </c>
      <c r="B43" s="377" t="s">
        <v>954</v>
      </c>
      <c r="C43" s="378"/>
      <c r="D43" s="378"/>
      <c r="E43" s="378"/>
      <c r="F43" s="378"/>
      <c r="G43" s="378"/>
      <c r="H43" s="378"/>
      <c r="I43" s="379"/>
      <c r="J43" s="10">
        <v>2</v>
      </c>
      <c r="K43" s="10"/>
    </row>
    <row r="44" spans="1:11" ht="15">
      <c r="A44" s="270">
        <f t="shared" ref="A44:A52" si="2">J44</f>
        <v>0</v>
      </c>
      <c r="B44" s="380" t="s">
        <v>955</v>
      </c>
      <c r="C44" s="381"/>
      <c r="D44" s="381"/>
      <c r="E44" s="381"/>
      <c r="F44" s="381"/>
      <c r="G44" s="381"/>
      <c r="H44" s="381"/>
      <c r="I44" s="381"/>
      <c r="J44" s="10"/>
      <c r="K44" s="10"/>
    </row>
    <row r="45" spans="1:11" ht="30.75" customHeight="1">
      <c r="A45" s="270">
        <f t="shared" si="2"/>
        <v>3</v>
      </c>
      <c r="B45" s="380" t="s">
        <v>956</v>
      </c>
      <c r="C45" s="381"/>
      <c r="D45" s="381"/>
      <c r="E45" s="381"/>
      <c r="F45" s="381"/>
      <c r="G45" s="381"/>
      <c r="H45" s="381"/>
      <c r="I45" s="381"/>
      <c r="J45" s="10">
        <v>3</v>
      </c>
      <c r="K45" s="10"/>
    </row>
    <row r="46" spans="1:11" ht="66.75" customHeight="1">
      <c r="A46" s="270">
        <f t="shared" si="2"/>
        <v>1</v>
      </c>
      <c r="B46" s="380" t="s">
        <v>957</v>
      </c>
      <c r="C46" s="381"/>
      <c r="D46" s="381"/>
      <c r="E46" s="381"/>
      <c r="F46" s="381"/>
      <c r="G46" s="381"/>
      <c r="H46" s="381"/>
      <c r="I46" s="381"/>
      <c r="J46" s="10">
        <v>1</v>
      </c>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385" priority="3" stopIfTrue="1">
      <formula>IF(SUM(E8:I8)=1,1,0)</formula>
    </cfRule>
  </conditionalFormatting>
  <conditionalFormatting sqref="M1">
    <cfRule type="containsText" dxfId="384" priority="1" operator="containsText" text="n/a">
      <formula>NOT(ISERROR(SEARCH("n/a",M1)))</formula>
    </cfRule>
    <cfRule type="containsText" dxfId="383" priority="2" operator="containsText" text="no">
      <formula>NOT(ISERROR(SEARCH("no",M1)))</formula>
    </cfRule>
  </conditionalFormatting>
  <dataValidations count="3">
    <dataValidation type="list" allowBlank="1" showInputMessage="1" showErrorMessage="1" sqref="B7 B11 B9" xr:uid="{00000000-0002-0000-1200-000000000000}">
      <formula1>$E$6:$J$6</formula1>
    </dataValidation>
    <dataValidation allowBlank="1" showInputMessage="1" showErrorMessage="1" prompt="Select the cell to the left to access full dropdown list" sqref="C7 C11 C9" xr:uid="{00000000-0002-0000-1200-000001000000}"/>
    <dataValidation type="list" allowBlank="1" showInputMessage="1" showErrorMessage="1" sqref="B10" xr:uid="{00000000-0002-0000-1200-000002000000}">
      <formula1>$D$6:$J$6</formula1>
    </dataValidation>
  </dataValidations>
  <hyperlinks>
    <hyperlink ref="M1" location="TOC!A1" display="Return to Table of Contents" xr:uid="{00000000-0004-0000-1200-000000000000}"/>
    <hyperlink ref="D2" location="'S3'!G18" display="'S3'!G18" xr:uid="{00000000-0004-0000-1200-000001000000}"/>
    <hyperlink ref="D7" location="'S3'!G19" display="'S3'!G19" xr:uid="{00000000-0004-0000-1200-000002000000}"/>
    <hyperlink ref="D9" location="'S3'!G60" display="'S3'!G60" xr:uid="{00000000-0004-0000-1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3000000}">
          <x14:formula1>
            <xm:f>Assessment_DataCollection!$V$1:$V$13</xm:f>
          </x14:formula1>
          <xm:sqref>J30:K39 J43:K52 J17:K26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topLeftCell="A5" workbookViewId="0">
      <selection activeCell="A14" sqref="A14"/>
    </sheetView>
  </sheetViews>
  <sheetFormatPr defaultRowHeight="14.25"/>
  <cols>
    <col min="1" max="1" width="43.7109375" customWidth="1"/>
    <col min="2" max="2" width="46.85546875" customWidth="1"/>
    <col min="3" max="3" width="42.5703125" customWidth="1"/>
    <col min="4" max="4" width="41.28515625" customWidth="1"/>
    <col min="5" max="5" width="17.140625" customWidth="1"/>
  </cols>
  <sheetData>
    <row r="1" spans="1:5" ht="14.65" thickBot="1">
      <c r="A1" s="175" t="s">
        <v>81</v>
      </c>
      <c r="B1" s="270"/>
      <c r="C1" s="270"/>
      <c r="D1" s="270"/>
      <c r="E1" s="270"/>
    </row>
    <row r="2" spans="1:5" ht="15">
      <c r="A2" s="291" t="s">
        <v>82</v>
      </c>
      <c r="B2" s="291" t="s">
        <v>83</v>
      </c>
      <c r="C2" s="291" t="s">
        <v>84</v>
      </c>
      <c r="D2" s="291" t="s">
        <v>85</v>
      </c>
      <c r="E2" s="264" t="s">
        <v>86</v>
      </c>
    </row>
    <row r="3" spans="1:5" ht="15.4">
      <c r="A3" s="10" t="s">
        <v>87</v>
      </c>
      <c r="B3" s="283" t="s">
        <v>88</v>
      </c>
      <c r="C3" s="283" t="s">
        <v>89</v>
      </c>
      <c r="D3" s="283" t="s">
        <v>90</v>
      </c>
      <c r="E3" s="289" t="s">
        <v>91</v>
      </c>
    </row>
    <row r="4" spans="1:5" ht="15.4">
      <c r="A4" s="10" t="s">
        <v>92</v>
      </c>
      <c r="B4" s="283" t="s">
        <v>93</v>
      </c>
      <c r="C4" s="283" t="s">
        <v>94</v>
      </c>
      <c r="D4" s="286" t="s">
        <v>95</v>
      </c>
      <c r="E4" s="290" t="s">
        <v>96</v>
      </c>
    </row>
    <row r="5" spans="1:5" ht="15.4">
      <c r="A5" s="10" t="s">
        <v>37</v>
      </c>
      <c r="B5" s="283" t="s">
        <v>97</v>
      </c>
      <c r="C5" s="283" t="s">
        <v>98</v>
      </c>
      <c r="D5" s="283" t="s">
        <v>99</v>
      </c>
      <c r="E5" s="290"/>
    </row>
    <row r="6" spans="1:5" ht="15.4">
      <c r="A6" s="10" t="s">
        <v>53</v>
      </c>
      <c r="B6" s="283" t="s">
        <v>100</v>
      </c>
      <c r="C6" s="283" t="s">
        <v>101</v>
      </c>
      <c r="D6" s="287" t="s">
        <v>102</v>
      </c>
      <c r="E6" s="289" t="s">
        <v>103</v>
      </c>
    </row>
    <row r="7" spans="1:5" ht="15.4">
      <c r="A7" s="10" t="s">
        <v>104</v>
      </c>
      <c r="B7" s="283" t="s">
        <v>105</v>
      </c>
      <c r="C7" s="283" t="s">
        <v>106</v>
      </c>
      <c r="D7" s="283" t="s">
        <v>107</v>
      </c>
      <c r="E7" s="289" t="s">
        <v>108</v>
      </c>
    </row>
    <row r="8" spans="1:5" ht="15.4">
      <c r="A8" s="10" t="s">
        <v>109</v>
      </c>
      <c r="B8" s="283" t="s">
        <v>110</v>
      </c>
      <c r="C8" s="283" t="s">
        <v>106</v>
      </c>
      <c r="D8" s="288" t="s">
        <v>111</v>
      </c>
      <c r="E8" s="289" t="s">
        <v>112</v>
      </c>
    </row>
    <row r="9" spans="1:5" ht="15.4">
      <c r="A9" s="292" t="s">
        <v>113</v>
      </c>
      <c r="B9" s="284" t="s">
        <v>114</v>
      </c>
      <c r="C9" s="285" t="s">
        <v>113</v>
      </c>
      <c r="D9" s="287" t="s">
        <v>115</v>
      </c>
      <c r="E9" s="289" t="s">
        <v>116</v>
      </c>
    </row>
    <row r="12" spans="1:5" ht="15">
      <c r="A12" s="307" t="s">
        <v>117</v>
      </c>
      <c r="B12" s="307" t="s">
        <v>118</v>
      </c>
      <c r="C12" s="307" t="s">
        <v>85</v>
      </c>
      <c r="D12" s="270"/>
      <c r="E12" s="270"/>
    </row>
    <row r="13" spans="1:5">
      <c r="A13" s="300" t="s">
        <v>119</v>
      </c>
      <c r="B13" s="303" t="s">
        <v>120</v>
      </c>
      <c r="C13" s="301" t="s">
        <v>121</v>
      </c>
      <c r="D13" s="270"/>
      <c r="E13" s="270"/>
    </row>
    <row r="14" spans="1:5">
      <c r="A14" s="300" t="s">
        <v>122</v>
      </c>
      <c r="B14" s="304" t="s">
        <v>123</v>
      </c>
      <c r="C14" s="301" t="s">
        <v>124</v>
      </c>
      <c r="D14" s="270"/>
      <c r="E14" s="270"/>
    </row>
    <row r="15" spans="1:5">
      <c r="A15" s="302" t="s">
        <v>125</v>
      </c>
      <c r="B15" s="303" t="s">
        <v>126</v>
      </c>
      <c r="C15" s="301" t="s">
        <v>127</v>
      </c>
      <c r="D15" s="270"/>
      <c r="E15" s="270"/>
    </row>
    <row r="16" spans="1:5" s="270" customFormat="1">
      <c r="A16" s="302" t="s">
        <v>128</v>
      </c>
      <c r="B16" s="305" t="s">
        <v>129</v>
      </c>
      <c r="C16" s="301" t="s">
        <v>130</v>
      </c>
    </row>
    <row r="17" spans="1:3" ht="28.5">
      <c r="A17" s="298" t="s">
        <v>131</v>
      </c>
      <c r="B17" s="306" t="s">
        <v>132</v>
      </c>
      <c r="C17" s="299" t="s">
        <v>133</v>
      </c>
    </row>
    <row r="18" spans="1:3">
      <c r="A18" s="299"/>
      <c r="B18" s="299"/>
      <c r="C18" s="299"/>
    </row>
    <row r="19" spans="1:3">
      <c r="A19" s="299"/>
      <c r="B19" s="299"/>
      <c r="C19" s="299"/>
    </row>
  </sheetData>
  <hyperlinks>
    <hyperlink ref="A1" location="TOC!A1" display="Return to Table of Contents" xr:uid="{00000000-0004-0000-0100-000000000000}"/>
    <hyperlink ref="D9" r:id="rId1" xr:uid="{00000000-0004-0000-0100-000001000000}"/>
    <hyperlink ref="D8" r:id="rId2" display="mailto:clewis@highwaysafetyservices.com" xr:uid="{00000000-0004-0000-0100-000002000000}"/>
    <hyperlink ref="D6" r:id="rId3" xr:uid="{00000000-0004-0000-0100-000003000000}"/>
    <hyperlink ref="C14" r:id="rId4" display="mailto:Richard.H.Dupont@DOS.NH.GOV" xr:uid="{00000000-0004-0000-0100-000004000000}"/>
    <hyperlink ref="C13" r:id="rId5" display="mailto:Holly.L.Boisvert@DOS.NH.GOV" xr:uid="{00000000-0004-0000-0100-000005000000}"/>
    <hyperlink ref="C15" r:id="rId6" display="mailto:Christopher.J.Kelby@DOS.NH.GOV" xr:uid="{00000000-0004-0000-0100-000006000000}"/>
  </hyperlinks>
  <pageMargins left="0.7" right="0.7" top="0.75" bottom="0.75" header="0.3" footer="0.3"/>
  <pageSetup orientation="portrait" horizontalDpi="1200" verticalDpi="1200"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M52"/>
  <sheetViews>
    <sheetView topLeftCell="B9" workbookViewId="0">
      <selection activeCell="B30" sqref="B30:I30"/>
    </sheetView>
  </sheetViews>
  <sheetFormatPr defaultRowHeight="14.25"/>
  <cols>
    <col min="1" max="1" width="0" hidden="1" customWidth="1"/>
    <col min="2" max="2" width="14.5703125" customWidth="1"/>
    <col min="3" max="3" width="4" customWidth="1"/>
    <col min="4" max="4" width="32.5703125" style="31" customWidth="1"/>
    <col min="5" max="5" width="14.5703125" customWidth="1"/>
    <col min="6" max="6" width="15.28515625" customWidth="1"/>
    <col min="7" max="7" width="15.42578125" customWidth="1"/>
    <col min="8" max="8" width="19.140625" customWidth="1"/>
    <col min="9" max="9" width="13.7109375" customWidth="1"/>
    <col min="10" max="11" width="9.5703125" customWidth="1"/>
    <col min="13" max="13" width="23.28515625" customWidth="1"/>
  </cols>
  <sheetData>
    <row r="1" spans="2:13">
      <c r="B1" s="25" t="str">
        <f>Assessment_DataCollection!A1</f>
        <v>SECTION</v>
      </c>
      <c r="C1" s="270"/>
      <c r="D1" s="31" t="str">
        <f>Assessment_DataCollection!B385</f>
        <v>Instructor Qualifications</v>
      </c>
      <c r="E1" s="270"/>
      <c r="F1" s="270"/>
      <c r="G1" s="270"/>
      <c r="H1" s="270"/>
      <c r="I1" s="270"/>
      <c r="J1" s="270"/>
      <c r="K1" s="270"/>
      <c r="L1" s="270"/>
      <c r="M1" s="100" t="s">
        <v>81</v>
      </c>
    </row>
    <row r="2" spans="2:13">
      <c r="B2" s="25" t="s">
        <v>555</v>
      </c>
      <c r="C2" s="37">
        <f>Assessment_DataCollection!A489</f>
        <v>3.3</v>
      </c>
      <c r="D2" s="67" t="str">
        <f>Assessment_DataCollection!B489</f>
        <v>Student Teaching/Practicum</v>
      </c>
      <c r="E2" s="270"/>
      <c r="F2" s="270"/>
      <c r="G2" s="270"/>
      <c r="H2" s="270"/>
      <c r="I2" s="270"/>
      <c r="J2" s="270"/>
      <c r="K2" s="270"/>
      <c r="L2" s="270"/>
      <c r="M2" s="270"/>
    </row>
    <row r="6" spans="2:13" ht="88.5" thickBot="1">
      <c r="B6" s="27" t="s">
        <v>557</v>
      </c>
      <c r="C6" s="27"/>
      <c r="D6" s="51" t="s">
        <v>558</v>
      </c>
      <c r="E6" s="48" t="s">
        <v>559</v>
      </c>
      <c r="F6" s="48" t="s">
        <v>560</v>
      </c>
      <c r="G6" s="48" t="s">
        <v>561</v>
      </c>
      <c r="H6" s="48" t="s">
        <v>562</v>
      </c>
      <c r="I6" s="49" t="s">
        <v>563</v>
      </c>
      <c r="J6" s="270"/>
      <c r="K6" s="270"/>
      <c r="L6" s="270"/>
      <c r="M6" s="270"/>
    </row>
    <row r="7" spans="2:13" ht="150.75" customHeight="1" thickTop="1" thickBot="1">
      <c r="B7" s="52" t="s">
        <v>563</v>
      </c>
      <c r="C7" s="53" t="s">
        <v>564</v>
      </c>
      <c r="D7" s="79"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E7" s="54"/>
      <c r="F7" s="54"/>
      <c r="G7" s="54"/>
      <c r="H7" s="54"/>
      <c r="I7" s="54"/>
      <c r="J7" s="270"/>
      <c r="K7" s="270"/>
      <c r="L7" s="270"/>
      <c r="M7" s="270"/>
    </row>
    <row r="8" spans="2:13" ht="14.65" hidden="1" thickTop="1">
      <c r="B8" s="9"/>
      <c r="C8" s="270"/>
      <c r="E8" s="270" t="str">
        <f>IF($B7=E6,1,"")</f>
        <v/>
      </c>
      <c r="F8" s="270" t="str">
        <f>IF($B7=F6,1,"")</f>
        <v/>
      </c>
      <c r="G8" s="270" t="str">
        <f>IF($B7=G6,1,"")</f>
        <v/>
      </c>
      <c r="H8" s="270" t="str">
        <f>IF($B7=H6,1,"")</f>
        <v/>
      </c>
      <c r="I8" s="270">
        <f>IF($B7=I6,1,"")</f>
        <v>1</v>
      </c>
      <c r="J8" s="270"/>
      <c r="K8" s="270"/>
      <c r="L8" s="270"/>
      <c r="M8" s="270"/>
    </row>
    <row r="9" spans="2:13" ht="14.65" thickTop="1">
      <c r="B9" s="270" t="s">
        <v>15</v>
      </c>
      <c r="C9" s="270"/>
      <c r="D9" s="34" t="s">
        <v>567</v>
      </c>
      <c r="E9" s="25">
        <f>SUM(E7:E8)</f>
        <v>0</v>
      </c>
      <c r="F9" s="25">
        <f>SUM(F7:F8)</f>
        <v>0</v>
      </c>
      <c r="G9" s="25">
        <f>SUM(G7:G8)</f>
        <v>0</v>
      </c>
      <c r="H9" s="25">
        <f>SUM(H7:H8)</f>
        <v>0</v>
      </c>
      <c r="I9" s="25">
        <f>SUM(I7:I8)</f>
        <v>1</v>
      </c>
      <c r="J9" s="270"/>
      <c r="K9" s="270"/>
      <c r="L9" s="270"/>
      <c r="M9" s="270"/>
    </row>
    <row r="15" spans="2:13" ht="14.65" thickBot="1">
      <c r="B15" s="270"/>
      <c r="C15" s="270"/>
      <c r="E15" s="270"/>
      <c r="F15" s="270"/>
      <c r="G15" s="270"/>
      <c r="H15" s="270"/>
      <c r="I15" s="270"/>
      <c r="J15" s="270"/>
      <c r="K15" s="270"/>
      <c r="L15" s="270"/>
      <c r="M15" s="270"/>
    </row>
    <row r="16" spans="2:13" ht="43.15" thickBot="1">
      <c r="B16" s="271" t="s">
        <v>568</v>
      </c>
      <c r="C16" s="272"/>
      <c r="D16" s="272"/>
      <c r="E16" s="272"/>
      <c r="F16" s="272"/>
      <c r="G16" s="272"/>
      <c r="H16" s="272"/>
      <c r="I16" s="272"/>
      <c r="J16" s="176" t="s">
        <v>569</v>
      </c>
      <c r="K16" s="177" t="s">
        <v>570</v>
      </c>
      <c r="L16" s="270"/>
      <c r="M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51" customHeight="1">
      <c r="A30" s="270">
        <f>J30</f>
        <v>0</v>
      </c>
      <c r="B30" s="377" t="s">
        <v>958</v>
      </c>
      <c r="C30" s="378"/>
      <c r="D30" s="378"/>
      <c r="E30" s="378"/>
      <c r="F30" s="378"/>
      <c r="G30" s="378"/>
      <c r="H30" s="378"/>
      <c r="I30" s="379"/>
      <c r="J30" s="10"/>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0</v>
      </c>
      <c r="B43" s="377"/>
      <c r="C43" s="378"/>
      <c r="D43" s="378"/>
      <c r="E43" s="378"/>
      <c r="F43" s="378"/>
      <c r="G43" s="378"/>
      <c r="H43" s="378"/>
      <c r="I43" s="379"/>
      <c r="J43" s="10"/>
      <c r="K43" s="10"/>
    </row>
    <row r="44" spans="1:11">
      <c r="A44" s="270">
        <f t="shared" ref="A44:A52" si="2">J44</f>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382" priority="3" stopIfTrue="1">
      <formula>IF(SUM(E8:I8)=1,1,0)</formula>
    </cfRule>
  </conditionalFormatting>
  <conditionalFormatting sqref="M1">
    <cfRule type="containsText" dxfId="381" priority="1" operator="containsText" text="n/a">
      <formula>NOT(ISERROR(SEARCH("n/a",M1)))</formula>
    </cfRule>
    <cfRule type="containsText" dxfId="380" priority="2" operator="containsText" text="no">
      <formula>NOT(ISERROR(SEARCH("no",M1)))</formula>
    </cfRule>
  </conditionalFormatting>
  <dataValidations count="2">
    <dataValidation type="list" allowBlank="1" showInputMessage="1" showErrorMessage="1" sqref="B7" xr:uid="{00000000-0002-0000-1300-000000000000}">
      <formula1>$E$6:$J$6</formula1>
    </dataValidation>
    <dataValidation allowBlank="1" showInputMessage="1" showErrorMessage="1" prompt="Select the cell to the left to access full dropdown list" sqref="C7" xr:uid="{00000000-0002-0000-1300-000001000000}"/>
  </dataValidations>
  <hyperlinks>
    <hyperlink ref="M1" location="TOC!A1" display="Return to Table of Contents" xr:uid="{00000000-0004-0000-1300-000000000000}"/>
    <hyperlink ref="D2" location="'S3'!G106" display="'S3'!G106" xr:uid="{00000000-0004-0000-1300-000001000000}"/>
    <hyperlink ref="D7" location="'S3'!G107" display="'S3'!G107" xr:uid="{00000000-0004-0000-13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Assessment_DataCollection!$V$1:$V$13</xm:f>
          </x14:formula1>
          <xm:sqref>J30:K39 J43:K52 J17:K26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M52"/>
  <sheetViews>
    <sheetView topLeftCell="B26" workbookViewId="0">
      <selection activeCell="M53" sqref="M53"/>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3">
      <c r="B1" s="25" t="str">
        <f>Assessment_DataCollection!A1</f>
        <v>SECTION</v>
      </c>
      <c r="C1" s="270"/>
      <c r="D1" s="31" t="str">
        <f>Assessment_DataCollection!B385</f>
        <v>Instructor Qualifications</v>
      </c>
      <c r="E1" s="270"/>
      <c r="F1" s="270"/>
      <c r="G1" s="270"/>
      <c r="H1" s="270"/>
      <c r="I1" s="270"/>
      <c r="J1" s="270"/>
      <c r="K1" s="270"/>
      <c r="L1" s="270"/>
      <c r="M1" s="100" t="s">
        <v>81</v>
      </c>
    </row>
    <row r="2" spans="2:13">
      <c r="B2" s="25" t="s">
        <v>555</v>
      </c>
      <c r="C2" s="37">
        <f>Assessment_DataCollection!A492</f>
        <v>3.4</v>
      </c>
      <c r="D2" s="67" t="str">
        <f>Assessment_DataCollection!B492</f>
        <v>Exit Assessment</v>
      </c>
      <c r="E2" s="270"/>
      <c r="F2" s="270"/>
      <c r="G2" s="270"/>
      <c r="H2" s="270"/>
      <c r="I2" s="270"/>
      <c r="J2" s="270"/>
      <c r="K2" s="270"/>
      <c r="L2" s="270"/>
      <c r="M2" s="270"/>
    </row>
    <row r="6" spans="2:13" ht="88.5" thickBot="1">
      <c r="B6" s="27" t="s">
        <v>557</v>
      </c>
      <c r="C6" s="27"/>
      <c r="D6" s="51" t="s">
        <v>558</v>
      </c>
      <c r="E6" s="48" t="s">
        <v>559</v>
      </c>
      <c r="F6" s="48" t="s">
        <v>560</v>
      </c>
      <c r="G6" s="48" t="s">
        <v>561</v>
      </c>
      <c r="H6" s="48" t="s">
        <v>562</v>
      </c>
      <c r="I6" s="49" t="s">
        <v>563</v>
      </c>
      <c r="J6" s="270"/>
      <c r="K6" s="270"/>
      <c r="L6" s="270"/>
      <c r="M6" s="270"/>
    </row>
    <row r="7" spans="2:13" ht="129" thickTop="1" thickBot="1">
      <c r="B7" s="52" t="s">
        <v>561</v>
      </c>
      <c r="C7" s="53" t="s">
        <v>564</v>
      </c>
      <c r="D7" s="79"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E7" s="54"/>
      <c r="F7" s="54"/>
      <c r="G7" s="54"/>
      <c r="H7" s="54"/>
      <c r="I7" s="54"/>
      <c r="J7" s="270"/>
      <c r="K7" s="270"/>
      <c r="L7" s="270"/>
      <c r="M7" s="270"/>
    </row>
    <row r="8" spans="2:13" ht="14.65" hidden="1" thickTop="1">
      <c r="B8" s="9"/>
      <c r="C8" s="270"/>
      <c r="E8" s="270" t="str">
        <f>IF($B7=E6,1,"")</f>
        <v/>
      </c>
      <c r="F8" s="270" t="str">
        <f>IF($B7=F6,1,"")</f>
        <v/>
      </c>
      <c r="G8" s="270">
        <f>IF($B7=G6,1,"")</f>
        <v>1</v>
      </c>
      <c r="H8" s="270" t="str">
        <f>IF($B7=H6,1,"")</f>
        <v/>
      </c>
      <c r="I8" s="270" t="str">
        <f>IF($B7=I6,1,"")</f>
        <v/>
      </c>
      <c r="J8" s="270"/>
      <c r="K8" s="270"/>
      <c r="L8" s="270"/>
      <c r="M8" s="270"/>
    </row>
    <row r="9" spans="2:13" ht="14.65" thickTop="1">
      <c r="B9" s="270" t="s">
        <v>15</v>
      </c>
      <c r="C9" s="270"/>
      <c r="D9" s="34" t="s">
        <v>567</v>
      </c>
      <c r="E9" s="25">
        <f>SUM(E7:E8)</f>
        <v>0</v>
      </c>
      <c r="F9" s="25">
        <f>SUM(F7:F8)</f>
        <v>0</v>
      </c>
      <c r="G9" s="25">
        <f>SUM(G7:G8)</f>
        <v>1</v>
      </c>
      <c r="H9" s="25">
        <f>SUM(H7:H8)</f>
        <v>0</v>
      </c>
      <c r="I9" s="25">
        <f>SUM(I7:I8)</f>
        <v>0</v>
      </c>
      <c r="J9" s="270"/>
      <c r="K9" s="270"/>
      <c r="L9" s="270"/>
      <c r="M9" s="270"/>
    </row>
    <row r="10" spans="2:13">
      <c r="B10" s="270"/>
      <c r="C10" s="270"/>
      <c r="D10" s="34"/>
      <c r="E10" s="25"/>
      <c r="F10" s="25"/>
      <c r="G10" s="25"/>
      <c r="H10" s="25"/>
      <c r="I10" s="25"/>
      <c r="J10" s="270"/>
      <c r="K10" s="270"/>
      <c r="L10" s="270"/>
      <c r="M10" s="270"/>
    </row>
    <row r="11" spans="2:13">
      <c r="B11" s="270"/>
      <c r="C11" s="270"/>
      <c r="D11" s="34"/>
      <c r="E11" s="25"/>
      <c r="F11" s="25"/>
      <c r="G11" s="25"/>
      <c r="H11" s="25"/>
      <c r="I11" s="25"/>
      <c r="J11" s="270"/>
      <c r="K11" s="270"/>
      <c r="L11" s="270"/>
      <c r="M11" s="270"/>
    </row>
    <row r="12" spans="2:13">
      <c r="B12" s="270"/>
      <c r="C12" s="270"/>
      <c r="D12" s="34"/>
      <c r="E12" s="25"/>
      <c r="F12" s="25"/>
      <c r="G12" s="25"/>
      <c r="H12" s="25"/>
      <c r="I12" s="25"/>
      <c r="J12" s="270"/>
      <c r="K12" s="270"/>
      <c r="L12" s="270"/>
      <c r="M12" s="270"/>
    </row>
    <row r="13" spans="2:13">
      <c r="B13" s="270"/>
      <c r="C13" s="270"/>
      <c r="D13" s="34"/>
      <c r="E13" s="25"/>
      <c r="F13" s="25"/>
      <c r="G13" s="25"/>
      <c r="H13" s="25"/>
      <c r="I13" s="25"/>
      <c r="J13" s="270"/>
      <c r="K13" s="270"/>
      <c r="L13" s="270"/>
      <c r="M13" s="270"/>
    </row>
    <row r="15" spans="2:13" ht="14.65" thickBot="1">
      <c r="B15" s="270"/>
      <c r="C15" s="270"/>
      <c r="E15" s="270"/>
      <c r="F15" s="270"/>
      <c r="G15" s="270"/>
      <c r="H15" s="270"/>
      <c r="I15" s="270"/>
      <c r="J15" s="270"/>
      <c r="K15" s="270"/>
      <c r="L15" s="270"/>
      <c r="M15" s="270"/>
    </row>
    <row r="16" spans="2:13" ht="43.15" thickBot="1">
      <c r="B16" s="271" t="s">
        <v>568</v>
      </c>
      <c r="C16" s="272"/>
      <c r="D16" s="272"/>
      <c r="E16" s="272"/>
      <c r="F16" s="272"/>
      <c r="G16" s="272"/>
      <c r="H16" s="272"/>
      <c r="I16" s="272"/>
      <c r="J16" s="176" t="s">
        <v>569</v>
      </c>
      <c r="K16" s="177" t="s">
        <v>570</v>
      </c>
      <c r="L16" s="270"/>
      <c r="M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0</v>
      </c>
      <c r="B30" s="377"/>
      <c r="C30" s="378"/>
      <c r="D30" s="378"/>
      <c r="E30" s="378"/>
      <c r="F30" s="378"/>
      <c r="G30" s="378"/>
      <c r="H30" s="378"/>
      <c r="I30" s="379"/>
      <c r="J30" s="10"/>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3</v>
      </c>
      <c r="B43" s="377" t="s">
        <v>959</v>
      </c>
      <c r="C43" s="378"/>
      <c r="D43" s="378"/>
      <c r="E43" s="378"/>
      <c r="F43" s="378"/>
      <c r="G43" s="378"/>
      <c r="H43" s="378"/>
      <c r="I43" s="379"/>
      <c r="J43" s="10">
        <v>3</v>
      </c>
      <c r="K43" s="10"/>
    </row>
    <row r="44" spans="1:11" ht="15">
      <c r="A44" s="270">
        <f t="shared" ref="A44:A52" si="2">J44</f>
        <v>2</v>
      </c>
      <c r="B44" s="380" t="s">
        <v>960</v>
      </c>
      <c r="C44" s="381"/>
      <c r="D44" s="381"/>
      <c r="E44" s="381"/>
      <c r="F44" s="381"/>
      <c r="G44" s="381"/>
      <c r="H44" s="381"/>
      <c r="I44" s="381"/>
      <c r="J44" s="10">
        <v>2</v>
      </c>
      <c r="K44" s="10"/>
    </row>
    <row r="45" spans="1:11" ht="15">
      <c r="A45" s="270">
        <f t="shared" si="2"/>
        <v>1</v>
      </c>
      <c r="B45" s="380" t="s">
        <v>961</v>
      </c>
      <c r="C45" s="381"/>
      <c r="D45" s="381"/>
      <c r="E45" s="381"/>
      <c r="F45" s="381"/>
      <c r="G45" s="381"/>
      <c r="H45" s="381"/>
      <c r="I45" s="381"/>
      <c r="J45" s="10">
        <v>1</v>
      </c>
      <c r="K45" s="10"/>
    </row>
    <row r="46" spans="1:11" ht="15">
      <c r="A46" s="270">
        <f t="shared" si="2"/>
        <v>0</v>
      </c>
      <c r="B46" s="380" t="s">
        <v>962</v>
      </c>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379" priority="3" stopIfTrue="1">
      <formula>IF(SUM(E8:I8)=1,1,0)</formula>
    </cfRule>
  </conditionalFormatting>
  <conditionalFormatting sqref="M1">
    <cfRule type="containsText" dxfId="378" priority="1" operator="containsText" text="n/a">
      <formula>NOT(ISERROR(SEARCH("n/a",M1)))</formula>
    </cfRule>
    <cfRule type="containsText" dxfId="377" priority="2" operator="containsText" text="no">
      <formula>NOT(ISERROR(SEARCH("no",M1)))</formula>
    </cfRule>
  </conditionalFormatting>
  <conditionalFormatting sqref="E13:I13">
    <cfRule type="expression" dxfId="376" priority="127" stopIfTrue="1">
      <formula>IF(SUM(E15:I15)=1,1,0)</formula>
    </cfRule>
  </conditionalFormatting>
  <conditionalFormatting sqref="E9:I12">
    <cfRule type="expression" dxfId="375" priority="128" stopIfTrue="1">
      <formula>IF(SUM(E14:I14)=1,1,0)</formula>
    </cfRule>
  </conditionalFormatting>
  <dataValidations count="2">
    <dataValidation allowBlank="1" showInputMessage="1" showErrorMessage="1" prompt="Select the cell to the left to access full dropdown list" sqref="C7" xr:uid="{00000000-0002-0000-1400-000000000000}"/>
    <dataValidation type="list" allowBlank="1" showInputMessage="1" showErrorMessage="1" sqref="B7" xr:uid="{00000000-0002-0000-1400-000001000000}">
      <formula1>$E$6:$J$6</formula1>
    </dataValidation>
  </dataValidations>
  <hyperlinks>
    <hyperlink ref="M1" location="TOC!A1" display="Return to Table of Contents" xr:uid="{00000000-0004-0000-1400-000000000000}"/>
    <hyperlink ref="D2" location="'S3'!G109" display="'S3'!G109" xr:uid="{00000000-0004-0000-1400-000001000000}"/>
    <hyperlink ref="D7" location="'S3'!G110" display="'S3'!G110" xr:uid="{00000000-0004-0000-14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Assessment_DataCollection!$V$1:$V$13</xm:f>
          </x14:formula1>
          <xm:sqref>J30:K39 J43:K52 J17:K26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O54"/>
  <sheetViews>
    <sheetView topLeftCell="B29" workbookViewId="0">
      <selection activeCell="J45" sqref="J45"/>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5">
      <c r="B1" s="25" t="str">
        <f>Assessment_DataCollection!A1</f>
        <v>SECTION</v>
      </c>
      <c r="C1" s="270"/>
      <c r="D1" s="31" t="str">
        <f>Assessment_DataCollection!B385</f>
        <v>Instructor Qualifications</v>
      </c>
      <c r="E1" s="270"/>
      <c r="F1" s="270"/>
      <c r="G1" s="270"/>
      <c r="H1" s="270"/>
      <c r="I1" s="270"/>
      <c r="J1" s="270"/>
      <c r="K1" s="270"/>
      <c r="L1" s="270"/>
      <c r="M1" s="100" t="s">
        <v>81</v>
      </c>
      <c r="N1" s="270"/>
      <c r="O1" s="270"/>
    </row>
    <row r="2" spans="2:15">
      <c r="B2" s="25" t="s">
        <v>555</v>
      </c>
      <c r="C2" s="37">
        <f>Assessment_DataCollection!A497</f>
        <v>3.5</v>
      </c>
      <c r="D2" s="67" t="str">
        <f>Assessment_DataCollection!B497</f>
        <v>Ongoing Training and Recertification</v>
      </c>
      <c r="E2" s="270"/>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57.4" thickTop="1">
      <c r="B7" s="24" t="s">
        <v>563</v>
      </c>
      <c r="C7" s="28" t="s">
        <v>564</v>
      </c>
      <c r="D7" s="77" t="str">
        <f>Assessment_DataCollection!B498</f>
        <v>3.5.1 States shall require instructors to receive regular continuing education and professional development, as approved by the State</v>
      </c>
      <c r="E7" s="12"/>
      <c r="F7" s="12"/>
      <c r="G7" s="12"/>
      <c r="H7" s="12"/>
      <c r="I7" s="12"/>
      <c r="J7" s="270"/>
      <c r="K7" s="270"/>
      <c r="L7" s="275" t="s">
        <v>578</v>
      </c>
      <c r="M7" s="275" t="s">
        <v>579</v>
      </c>
      <c r="N7" s="275" t="s">
        <v>15</v>
      </c>
      <c r="O7" s="275" t="s">
        <v>580</v>
      </c>
    </row>
    <row r="8" spans="2:15" hidden="1">
      <c r="B8" s="23"/>
      <c r="C8" s="22" t="s">
        <v>15</v>
      </c>
      <c r="D8" s="32"/>
      <c r="E8" s="10" t="str">
        <f>IF($B7=E6,1,"")</f>
        <v/>
      </c>
      <c r="F8" s="10" t="str">
        <f>IF($B7=F6,1,"")</f>
        <v/>
      </c>
      <c r="G8" s="10" t="str">
        <f>IF($B7=G6,1,"")</f>
        <v/>
      </c>
      <c r="H8" s="10" t="str">
        <f>IF($B7=H6,1,"")</f>
        <v/>
      </c>
      <c r="I8" s="10">
        <f>IF($B7=I6,1,"")</f>
        <v>1</v>
      </c>
      <c r="J8" s="270"/>
      <c r="K8" s="270"/>
      <c r="L8" s="275" t="s">
        <v>565</v>
      </c>
      <c r="M8" s="275" t="s">
        <v>566</v>
      </c>
      <c r="N8" s="275" t="s">
        <v>15</v>
      </c>
      <c r="O8" s="270"/>
    </row>
    <row r="9" spans="2:15" ht="28.5">
      <c r="B9" s="23" t="s">
        <v>563</v>
      </c>
      <c r="C9" s="28" t="s">
        <v>564</v>
      </c>
      <c r="D9" s="78" t="str">
        <f>Assessment_DataCollection!B502</f>
        <v>3.5.2 States shall require a regular driving record review for instructors</v>
      </c>
      <c r="E9" s="10"/>
      <c r="F9" s="10"/>
      <c r="G9" s="10"/>
      <c r="H9" s="10"/>
      <c r="I9" s="10"/>
      <c r="J9" s="270"/>
      <c r="K9" s="270"/>
      <c r="L9" s="275"/>
      <c r="M9" s="275"/>
      <c r="N9" s="275" t="s">
        <v>15</v>
      </c>
      <c r="O9" s="270"/>
    </row>
    <row r="10" spans="2:15" hidden="1">
      <c r="B10" s="23"/>
      <c r="C10" s="22" t="s">
        <v>15</v>
      </c>
      <c r="D10" s="32"/>
      <c r="E10" s="10" t="str">
        <f>IF($B9=E6,1,"")</f>
        <v/>
      </c>
      <c r="F10" s="10" t="str">
        <f>IF($B9=F6,1,"")</f>
        <v/>
      </c>
      <c r="G10" s="10" t="str">
        <f>IF($B9=G6,1,"")</f>
        <v/>
      </c>
      <c r="H10" s="10" t="str">
        <f>IF($B9=H6,1,"")</f>
        <v/>
      </c>
      <c r="I10" s="10">
        <f>IF($B9=I6,1,"")</f>
        <v>1</v>
      </c>
      <c r="J10" s="270"/>
      <c r="K10" s="270"/>
      <c r="L10" s="275"/>
      <c r="M10" s="275"/>
      <c r="N10" s="275"/>
      <c r="O10" s="270"/>
    </row>
    <row r="11" spans="2:15" ht="42.75">
      <c r="B11" s="23" t="s">
        <v>563</v>
      </c>
      <c r="C11" s="28" t="s">
        <v>564</v>
      </c>
      <c r="D11" s="78" t="str">
        <f>Assessment_DataCollection!B505</f>
        <v>3.5.3 States shall require instructors to pass periodic Federal and State criminal background checks</v>
      </c>
      <c r="E11" s="10"/>
      <c r="F11" s="10"/>
      <c r="G11" s="10"/>
      <c r="H11" s="10"/>
      <c r="I11" s="10"/>
      <c r="J11" s="270"/>
      <c r="K11" s="270"/>
      <c r="L11" s="275"/>
      <c r="M11" s="275" t="s">
        <v>581</v>
      </c>
      <c r="N11" s="275"/>
      <c r="O11" s="270"/>
    </row>
    <row r="12" spans="2:15" hidden="1">
      <c r="B12" s="23"/>
      <c r="C12" s="22" t="s">
        <v>15</v>
      </c>
      <c r="D12" s="32"/>
      <c r="E12" s="10" t="str">
        <f>IF($B11=E6,1,"")</f>
        <v/>
      </c>
      <c r="F12" s="10" t="str">
        <f>IF($B11=F6,1,"")</f>
        <v/>
      </c>
      <c r="G12" s="10" t="str">
        <f>IF($B11=G6,1,"")</f>
        <v/>
      </c>
      <c r="H12" s="10" t="str">
        <f>IF($B11=H6,1,"")</f>
        <v/>
      </c>
      <c r="I12" s="10">
        <f>IF($B11=I6,1,"")</f>
        <v>1</v>
      </c>
      <c r="J12" s="270"/>
      <c r="K12" s="270"/>
      <c r="L12" s="270"/>
      <c r="M12" s="270"/>
      <c r="N12" s="270"/>
      <c r="O12" s="270"/>
    </row>
    <row r="13" spans="2:15" ht="85.5">
      <c r="B13" s="23" t="s">
        <v>562</v>
      </c>
      <c r="C13" s="28" t="s">
        <v>564</v>
      </c>
      <c r="D13" s="78" t="str">
        <f>Assessment_DataCollection!B508</f>
        <v>3.5.4 State should require instructor candidates to successfully complete other pre or post courses/requirements as prescribed by the State, such as a course in first aid/CPR and automated external defibrillators (AED)</v>
      </c>
      <c r="E13" s="10"/>
      <c r="F13" s="10"/>
      <c r="G13" s="10"/>
      <c r="H13" s="10"/>
      <c r="I13" s="10"/>
      <c r="J13" s="270"/>
      <c r="K13" s="270"/>
      <c r="L13" s="270"/>
      <c r="M13" s="270"/>
      <c r="N13" s="270"/>
      <c r="O13" s="270"/>
    </row>
    <row r="14" spans="2:15" hidden="1">
      <c r="B14" s="23"/>
      <c r="C14" s="22" t="s">
        <v>15</v>
      </c>
      <c r="D14" s="32"/>
      <c r="E14" s="10" t="str">
        <f>IF($B13=E6,1,"")</f>
        <v/>
      </c>
      <c r="F14" s="10" t="str">
        <f>IF($B13=F6,1,"")</f>
        <v/>
      </c>
      <c r="G14" s="10" t="str">
        <f>IF($B13=G6,1,"")</f>
        <v/>
      </c>
      <c r="H14" s="10">
        <f>IF($B13=H6,1,"")</f>
        <v>1</v>
      </c>
      <c r="I14" s="10" t="str">
        <f>IF($B13=I6,1,"")</f>
        <v/>
      </c>
      <c r="J14" s="270"/>
      <c r="K14" s="270"/>
      <c r="L14" s="270"/>
      <c r="M14" s="270"/>
      <c r="N14" s="270"/>
      <c r="O14" s="270"/>
    </row>
    <row r="15" spans="2:15">
      <c r="B15" s="270" t="s">
        <v>15</v>
      </c>
      <c r="C15" s="270"/>
      <c r="D15" s="34" t="s">
        <v>567</v>
      </c>
      <c r="E15" s="25">
        <f>SUM(E7:E14)</f>
        <v>0</v>
      </c>
      <c r="F15" s="25">
        <f>SUM(F7:F14)</f>
        <v>0</v>
      </c>
      <c r="G15" s="25">
        <f>SUM(G7:G14)</f>
        <v>0</v>
      </c>
      <c r="H15" s="25">
        <f>SUM(H7:H14)</f>
        <v>1</v>
      </c>
      <c r="I15" s="25">
        <f>SUM(I7:I14)</f>
        <v>3</v>
      </c>
      <c r="J15" s="270"/>
      <c r="K15" s="270"/>
      <c r="L15" s="270"/>
      <c r="M15" s="270"/>
      <c r="N15" s="270"/>
      <c r="O15" s="270"/>
    </row>
    <row r="17" spans="1:11" ht="14.65" thickBot="1">
      <c r="A17" s="270"/>
      <c r="B17" s="270"/>
      <c r="C17" s="270"/>
      <c r="E17" s="270"/>
      <c r="F17" s="270"/>
      <c r="G17" s="270"/>
      <c r="H17" s="270"/>
      <c r="I17" s="270"/>
      <c r="J17" s="270"/>
      <c r="K17" s="270"/>
    </row>
    <row r="18" spans="1:11" ht="43.15" thickBot="1">
      <c r="A18" s="270"/>
      <c r="B18" s="271" t="s">
        <v>568</v>
      </c>
      <c r="C18" s="272"/>
      <c r="D18" s="272"/>
      <c r="E18" s="272"/>
      <c r="F18" s="272"/>
      <c r="G18" s="272"/>
      <c r="H18" s="272"/>
      <c r="I18" s="272"/>
      <c r="J18" s="176" t="s">
        <v>569</v>
      </c>
      <c r="K18" s="177" t="s">
        <v>570</v>
      </c>
    </row>
    <row r="19" spans="1:11" ht="14.45" customHeight="1">
      <c r="A19" s="270">
        <f>J19</f>
        <v>0</v>
      </c>
      <c r="B19" s="377"/>
      <c r="C19" s="378"/>
      <c r="D19" s="378"/>
      <c r="E19" s="378"/>
      <c r="F19" s="378"/>
      <c r="G19" s="378"/>
      <c r="H19" s="378"/>
      <c r="I19" s="379"/>
      <c r="J19" s="10"/>
      <c r="K19" s="10"/>
    </row>
    <row r="20" spans="1:11">
      <c r="A20" s="270">
        <f t="shared" ref="A20:A28" si="0">J20</f>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c r="A26" s="270">
        <f t="shared" si="0"/>
        <v>0</v>
      </c>
      <c r="B26" s="380"/>
      <c r="C26" s="381"/>
      <c r="D26" s="381"/>
      <c r="E26" s="381"/>
      <c r="F26" s="381"/>
      <c r="G26" s="381"/>
      <c r="H26" s="381"/>
      <c r="I26" s="381"/>
      <c r="J26" s="10"/>
      <c r="K26" s="10"/>
    </row>
    <row r="27" spans="1:11">
      <c r="A27" s="270">
        <f t="shared" si="0"/>
        <v>0</v>
      </c>
      <c r="B27" s="380"/>
      <c r="C27" s="381"/>
      <c r="D27" s="381"/>
      <c r="E27" s="381"/>
      <c r="F27" s="381"/>
      <c r="G27" s="381"/>
      <c r="H27" s="381"/>
      <c r="I27" s="381"/>
      <c r="J27" s="10"/>
      <c r="K27" s="10"/>
    </row>
    <row r="28" spans="1:11" ht="14.65" thickBot="1">
      <c r="A28" s="270">
        <f t="shared" si="0"/>
        <v>0</v>
      </c>
      <c r="B28" s="382"/>
      <c r="C28" s="383"/>
      <c r="D28" s="383"/>
      <c r="E28" s="383"/>
      <c r="F28" s="383"/>
      <c r="G28" s="383"/>
      <c r="H28" s="383"/>
      <c r="I28" s="383"/>
      <c r="J28" s="10"/>
      <c r="K28" s="10"/>
    </row>
    <row r="29" spans="1:11">
      <c r="A29" s="270"/>
      <c r="B29" s="270"/>
      <c r="C29" s="270"/>
      <c r="D29" s="270"/>
      <c r="E29" s="270"/>
      <c r="F29" s="270"/>
      <c r="G29" s="270"/>
      <c r="H29" s="270"/>
      <c r="I29" s="270"/>
      <c r="J29" s="270"/>
      <c r="K29" s="270"/>
    </row>
    <row r="30" spans="1:11" ht="14.65" thickBot="1">
      <c r="A30" s="270"/>
      <c r="B30" s="270"/>
      <c r="C30" s="270"/>
      <c r="D30" s="270"/>
      <c r="E30" s="270"/>
      <c r="F30" s="270"/>
      <c r="G30" s="270"/>
      <c r="H30" s="270"/>
      <c r="I30" s="270"/>
      <c r="J30" s="270"/>
      <c r="K30" s="270"/>
    </row>
    <row r="31" spans="1:11" ht="43.15" thickBot="1">
      <c r="A31" s="270"/>
      <c r="B31" s="178" t="s">
        <v>571</v>
      </c>
      <c r="C31" s="272"/>
      <c r="D31" s="272"/>
      <c r="E31" s="272"/>
      <c r="F31" s="272"/>
      <c r="G31" s="272"/>
      <c r="H31" s="272"/>
      <c r="I31" s="272"/>
      <c r="J31" s="176" t="s">
        <v>569</v>
      </c>
      <c r="K31" s="177" t="s">
        <v>570</v>
      </c>
    </row>
    <row r="32" spans="1:11" ht="14.45" customHeight="1">
      <c r="A32" s="270">
        <f>J32</f>
        <v>0</v>
      </c>
      <c r="B32" s="377" t="s">
        <v>963</v>
      </c>
      <c r="C32" s="378"/>
      <c r="D32" s="378"/>
      <c r="E32" s="378"/>
      <c r="F32" s="378"/>
      <c r="G32" s="378"/>
      <c r="H32" s="378"/>
      <c r="I32" s="379"/>
      <c r="J32" s="10"/>
      <c r="K32" s="10"/>
    </row>
    <row r="33" spans="1:11">
      <c r="A33" s="270">
        <f t="shared" ref="A33:A41" si="1">J33</f>
        <v>0</v>
      </c>
      <c r="B33" s="380" t="s">
        <v>964</v>
      </c>
      <c r="C33" s="381"/>
      <c r="D33" s="381"/>
      <c r="E33" s="381"/>
      <c r="F33" s="381"/>
      <c r="G33" s="381"/>
      <c r="H33" s="381"/>
      <c r="I33" s="381"/>
      <c r="J33" s="10"/>
      <c r="K33" s="10"/>
    </row>
    <row r="34" spans="1:11">
      <c r="A34" s="270">
        <f t="shared" si="1"/>
        <v>0</v>
      </c>
      <c r="B34" s="380" t="s">
        <v>965</v>
      </c>
      <c r="C34" s="381"/>
      <c r="D34" s="381"/>
      <c r="E34" s="381"/>
      <c r="F34" s="381"/>
      <c r="G34" s="381"/>
      <c r="H34" s="381"/>
      <c r="I34" s="381"/>
      <c r="J34" s="10"/>
      <c r="K34" s="10"/>
    </row>
    <row r="35" spans="1:11" ht="15">
      <c r="A35" s="270">
        <f t="shared" si="1"/>
        <v>0</v>
      </c>
      <c r="B35" s="380" t="s">
        <v>966</v>
      </c>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c r="A39" s="270">
        <f t="shared" si="1"/>
        <v>0</v>
      </c>
      <c r="B39" s="380"/>
      <c r="C39" s="381"/>
      <c r="D39" s="381"/>
      <c r="E39" s="381"/>
      <c r="F39" s="381"/>
      <c r="G39" s="381"/>
      <c r="H39" s="381"/>
      <c r="I39" s="381"/>
      <c r="J39" s="10"/>
      <c r="K39" s="10"/>
    </row>
    <row r="40" spans="1:11">
      <c r="A40" s="270">
        <f t="shared" si="1"/>
        <v>0</v>
      </c>
      <c r="B40" s="380"/>
      <c r="C40" s="381"/>
      <c r="D40" s="381"/>
      <c r="E40" s="381"/>
      <c r="F40" s="381"/>
      <c r="G40" s="381"/>
      <c r="H40" s="381"/>
      <c r="I40" s="381"/>
      <c r="J40" s="10"/>
      <c r="K40" s="10"/>
    </row>
    <row r="41" spans="1:11" ht="14.65" thickBot="1">
      <c r="A41" s="270">
        <f t="shared" si="1"/>
        <v>0</v>
      </c>
      <c r="B41" s="382"/>
      <c r="C41" s="383"/>
      <c r="D41" s="383"/>
      <c r="E41" s="383"/>
      <c r="F41" s="383"/>
      <c r="G41" s="383"/>
      <c r="H41" s="383"/>
      <c r="I41" s="383"/>
      <c r="J41" s="10"/>
      <c r="K41" s="10"/>
    </row>
    <row r="42" spans="1:11">
      <c r="A42" s="270"/>
      <c r="B42" s="270"/>
      <c r="C42" s="270"/>
      <c r="D42" s="270"/>
      <c r="E42" s="270"/>
      <c r="F42" s="270"/>
      <c r="G42" s="270"/>
      <c r="H42" s="270"/>
      <c r="I42" s="270"/>
      <c r="J42" s="270"/>
      <c r="K42" s="270"/>
    </row>
    <row r="43" spans="1:11" ht="14.65" thickBot="1">
      <c r="A43" s="270"/>
      <c r="B43" s="270"/>
      <c r="C43" s="270"/>
      <c r="D43" s="270"/>
      <c r="E43" s="270"/>
      <c r="F43" s="270"/>
      <c r="G43" s="270"/>
      <c r="H43" s="270"/>
      <c r="I43" s="270"/>
      <c r="J43" s="270"/>
      <c r="K43" s="270"/>
    </row>
    <row r="44" spans="1:11" ht="43.15" thickBot="1">
      <c r="A44" s="270"/>
      <c r="B44" s="178" t="s">
        <v>575</v>
      </c>
      <c r="C44" s="83"/>
      <c r="D44" s="83"/>
      <c r="E44" s="83"/>
      <c r="F44" s="83"/>
      <c r="G44" s="83"/>
      <c r="H44" s="83"/>
      <c r="I44" s="83"/>
      <c r="J44" s="81" t="s">
        <v>569</v>
      </c>
      <c r="K44" s="82" t="s">
        <v>570</v>
      </c>
    </row>
    <row r="45" spans="1:11" ht="14.45" customHeight="1">
      <c r="A45" s="270">
        <f>J45</f>
        <v>1</v>
      </c>
      <c r="B45" s="377" t="s">
        <v>967</v>
      </c>
      <c r="C45" s="378"/>
      <c r="D45" s="378"/>
      <c r="E45" s="378"/>
      <c r="F45" s="378"/>
      <c r="G45" s="378"/>
      <c r="H45" s="378"/>
      <c r="I45" s="379"/>
      <c r="J45" s="10">
        <v>1</v>
      </c>
      <c r="K45" s="10"/>
    </row>
    <row r="46" spans="1:11">
      <c r="A46" s="270">
        <f t="shared" ref="A46:A54" si="2">J46</f>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c r="A52" s="270">
        <f t="shared" si="2"/>
        <v>0</v>
      </c>
      <c r="B52" s="380"/>
      <c r="C52" s="381"/>
      <c r="D52" s="381"/>
      <c r="E52" s="381"/>
      <c r="F52" s="381"/>
      <c r="G52" s="381"/>
      <c r="H52" s="381"/>
      <c r="I52" s="381"/>
      <c r="J52" s="10"/>
      <c r="K52" s="10"/>
    </row>
    <row r="53" spans="1:11">
      <c r="A53" s="270">
        <f t="shared" si="2"/>
        <v>0</v>
      </c>
      <c r="B53" s="380"/>
      <c r="C53" s="381"/>
      <c r="D53" s="381"/>
      <c r="E53" s="381"/>
      <c r="F53" s="381"/>
      <c r="G53" s="381"/>
      <c r="H53" s="381"/>
      <c r="I53" s="381"/>
      <c r="J53" s="10"/>
      <c r="K53" s="10"/>
    </row>
    <row r="54" spans="1:11" ht="14.65" thickBot="1">
      <c r="A54" s="270">
        <f t="shared" si="2"/>
        <v>0</v>
      </c>
      <c r="B54" s="382"/>
      <c r="C54" s="383"/>
      <c r="D54" s="383"/>
      <c r="E54" s="383"/>
      <c r="F54" s="383"/>
      <c r="G54" s="383"/>
      <c r="H54" s="383"/>
      <c r="I54" s="383"/>
      <c r="J54" s="10"/>
      <c r="K54" s="10"/>
    </row>
  </sheetData>
  <mergeCells count="30">
    <mergeCell ref="B19:I19"/>
    <mergeCell ref="B20:I20"/>
    <mergeCell ref="B21:I21"/>
    <mergeCell ref="B22:I22"/>
    <mergeCell ref="B23:I23"/>
    <mergeCell ref="B25:I25"/>
    <mergeCell ref="B26:I26"/>
    <mergeCell ref="B27:I27"/>
    <mergeCell ref="B28:I28"/>
    <mergeCell ref="B24:I24"/>
    <mergeCell ref="B32:I32"/>
    <mergeCell ref="B33:I33"/>
    <mergeCell ref="B34:I34"/>
    <mergeCell ref="B35:I35"/>
    <mergeCell ref="B36:I36"/>
    <mergeCell ref="B37:I37"/>
    <mergeCell ref="B38:I38"/>
    <mergeCell ref="B39:I39"/>
    <mergeCell ref="B40:I40"/>
    <mergeCell ref="B41:I41"/>
    <mergeCell ref="B45:I45"/>
    <mergeCell ref="B46:I46"/>
    <mergeCell ref="B47:I47"/>
    <mergeCell ref="B48:I48"/>
    <mergeCell ref="B49:I49"/>
    <mergeCell ref="B50:I50"/>
    <mergeCell ref="B51:I51"/>
    <mergeCell ref="B52:I52"/>
    <mergeCell ref="B53:I53"/>
    <mergeCell ref="B54:I54"/>
  </mergeCells>
  <conditionalFormatting sqref="E7:I7 E9:I9 E11:I11 E13:I13 E15:I15">
    <cfRule type="expression" dxfId="374" priority="3" stopIfTrue="1">
      <formula>IF(SUM(E8:I8)=1,1,0)</formula>
    </cfRule>
  </conditionalFormatting>
  <conditionalFormatting sqref="E14">
    <cfRule type="expression" dxfId="373" priority="11" stopIfTrue="1">
      <formula>IF(SUM(#REF!)=1,1,0)</formula>
    </cfRule>
  </conditionalFormatting>
  <conditionalFormatting sqref="M1">
    <cfRule type="containsText" dxfId="372" priority="1" operator="containsText" text="n/a">
      <formula>NOT(ISERROR(SEARCH("n/a",M1)))</formula>
    </cfRule>
    <cfRule type="containsText" dxfId="371" priority="2" operator="containsText" text="no">
      <formula>NOT(ISERROR(SEARCH("no",M1)))</formula>
    </cfRule>
  </conditionalFormatting>
  <dataValidations count="3">
    <dataValidation type="list" allowBlank="1" showInputMessage="1" showErrorMessage="1" sqref="B7 B13 B11 B9" xr:uid="{00000000-0002-0000-1500-000000000000}">
      <formula1>$E$6:$J$6</formula1>
    </dataValidation>
    <dataValidation allowBlank="1" showInputMessage="1" showErrorMessage="1" prompt="Select the cell to the left to access full dropdown list" sqref="C7 C13 C11 C9" xr:uid="{00000000-0002-0000-1500-000001000000}"/>
    <dataValidation type="list" allowBlank="1" showInputMessage="1" showErrorMessage="1" sqref="B10 B14 B12" xr:uid="{00000000-0002-0000-1500-000002000000}">
      <formula1>$D$6:$J$6</formula1>
    </dataValidation>
  </dataValidations>
  <hyperlinks>
    <hyperlink ref="M1" location="TOC!A1" display="Return to Table of Contents" xr:uid="{00000000-0004-0000-1500-000000000000}"/>
    <hyperlink ref="D7" location="'S3'!G115" display="'S3'!G115" xr:uid="{00000000-0004-0000-1500-000001000000}"/>
    <hyperlink ref="D2" location="'S3'!G114" display="'S3'!G114" xr:uid="{00000000-0004-0000-1500-000002000000}"/>
    <hyperlink ref="D9" location="'S3'!G119" display="'S3'!G119" xr:uid="{00000000-0004-0000-1500-000003000000}"/>
    <hyperlink ref="D11" location="'S3'!G122" display="'S3'!G122" xr:uid="{00000000-0004-0000-1500-000004000000}"/>
    <hyperlink ref="D13" location="'S3'!G125" display="'S3'!G125" xr:uid="{00000000-0004-0000-1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Assessment_DataCollection!$V$1:$V$13</xm:f>
          </x14:formula1>
          <xm:sqref>J32:K41 J45:K54 J19:K28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O52"/>
  <sheetViews>
    <sheetView topLeftCell="B23" workbookViewId="0">
      <selection activeCell="B46" sqref="B46:I46"/>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5">
      <c r="B1" s="25" t="str">
        <f>Assessment_DataCollection!A1</f>
        <v>SECTION</v>
      </c>
      <c r="C1" s="270"/>
      <c r="D1" s="31" t="str">
        <f>Assessment_DataCollection!B385</f>
        <v>Instructor Qualifications</v>
      </c>
      <c r="E1" s="270"/>
      <c r="F1" s="270"/>
      <c r="G1" s="270"/>
      <c r="H1" s="270"/>
      <c r="I1" s="270"/>
      <c r="J1" s="270"/>
      <c r="K1" s="270"/>
      <c r="L1" s="270"/>
      <c r="M1" s="100" t="s">
        <v>81</v>
      </c>
      <c r="N1" s="270"/>
      <c r="O1" s="270"/>
    </row>
    <row r="2" spans="2:15">
      <c r="B2" s="25" t="s">
        <v>555</v>
      </c>
      <c r="C2" s="37">
        <f>Assessment_DataCollection!A509</f>
        <v>3.6</v>
      </c>
      <c r="D2" s="67" t="str">
        <f>Assessment_DataCollection!B509</f>
        <v>Instructor Training</v>
      </c>
      <c r="E2" s="270"/>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43.15" thickTop="1">
      <c r="B7" s="24" t="s">
        <v>561</v>
      </c>
      <c r="C7" s="28" t="s">
        <v>564</v>
      </c>
      <c r="D7" s="77" t="str">
        <f>Assessment_DataCollection!B510</f>
        <v>3.6.1 Do you meet the specifications in Attachment C Five Stages for Instructor Training?</v>
      </c>
      <c r="E7" s="12"/>
      <c r="F7" s="12"/>
      <c r="G7" s="12"/>
      <c r="H7" s="12"/>
      <c r="I7" s="12"/>
      <c r="J7" s="270"/>
      <c r="K7" s="270"/>
      <c r="L7" s="275" t="s">
        <v>578</v>
      </c>
      <c r="M7" s="275" t="s">
        <v>579</v>
      </c>
      <c r="N7" s="275" t="s">
        <v>15</v>
      </c>
      <c r="O7" s="275" t="s">
        <v>580</v>
      </c>
    </row>
    <row r="8" spans="2:15" hidden="1">
      <c r="B8" s="23"/>
      <c r="C8" s="22" t="s">
        <v>15</v>
      </c>
      <c r="D8" s="32"/>
      <c r="E8" s="10" t="str">
        <f>IF($B7=E6,1,"")</f>
        <v/>
      </c>
      <c r="F8" s="10" t="str">
        <f>IF($B7=F6,1,"")</f>
        <v/>
      </c>
      <c r="G8" s="10">
        <f>IF($B7=G6,1,"")</f>
        <v>1</v>
      </c>
      <c r="H8" s="10" t="str">
        <f>IF($B7=H6,1,"")</f>
        <v/>
      </c>
      <c r="I8" s="10" t="str">
        <f>IF($B7=I6,1,"")</f>
        <v/>
      </c>
      <c r="J8" s="270"/>
      <c r="K8" s="270"/>
      <c r="L8" s="270" t="s">
        <v>565</v>
      </c>
      <c r="M8" s="270" t="s">
        <v>566</v>
      </c>
      <c r="N8" s="270" t="s">
        <v>15</v>
      </c>
      <c r="O8" s="270"/>
    </row>
    <row r="9" spans="2:15" ht="43.15" thickBot="1">
      <c r="B9" s="36" t="s">
        <v>561</v>
      </c>
      <c r="C9" s="29" t="s">
        <v>564</v>
      </c>
      <c r="D9" s="76" t="str">
        <f>Assessment_DataCollection!B511</f>
        <v>3.6.2 Do you use the ANSTSE model instructor training curriculum for the teaching task?</v>
      </c>
      <c r="E9" s="11"/>
      <c r="F9" s="11"/>
      <c r="G9" s="11"/>
      <c r="H9" s="11"/>
      <c r="I9" s="11"/>
      <c r="J9" s="270"/>
      <c r="K9" s="270"/>
      <c r="L9" s="270"/>
      <c r="M9" s="270"/>
      <c r="N9" s="270"/>
      <c r="O9" s="270"/>
    </row>
    <row r="10" spans="2:15" ht="14.65" hidden="1" thickTop="1">
      <c r="B10" s="9"/>
      <c r="C10" s="270"/>
      <c r="E10" s="270" t="str">
        <f>IF($B9=E6,1,"")</f>
        <v/>
      </c>
      <c r="F10" s="270" t="str">
        <f>IF($B9=F6,1,"")</f>
        <v/>
      </c>
      <c r="G10" s="270">
        <f>IF($B9=G6,1,"")</f>
        <v>1</v>
      </c>
      <c r="H10" s="270" t="str">
        <f>IF($B9=H6,1,"")</f>
        <v/>
      </c>
      <c r="I10" s="270" t="str">
        <f>IF($B9=I6,1,"")</f>
        <v/>
      </c>
      <c r="J10" s="270"/>
      <c r="K10" s="270"/>
      <c r="L10" s="270"/>
      <c r="M10" s="270"/>
      <c r="N10" s="270"/>
      <c r="O10" s="270"/>
    </row>
    <row r="11" spans="2:15" ht="14.65" thickTop="1">
      <c r="B11" s="270" t="s">
        <v>15</v>
      </c>
      <c r="C11" s="270"/>
      <c r="D11" s="34" t="s">
        <v>567</v>
      </c>
      <c r="E11" s="25">
        <f>SUM(E7:E10)</f>
        <v>0</v>
      </c>
      <c r="F11" s="25">
        <f>SUM(F7:F10)</f>
        <v>0</v>
      </c>
      <c r="G11" s="25">
        <f>SUM(G7:G10)</f>
        <v>2</v>
      </c>
      <c r="H11" s="25">
        <f>SUM(H7:H10)</f>
        <v>0</v>
      </c>
      <c r="I11" s="25">
        <f>SUM(I7:I10)</f>
        <v>0</v>
      </c>
      <c r="J11" s="270"/>
      <c r="K11" s="270"/>
      <c r="L11" s="270"/>
      <c r="M11" s="270"/>
      <c r="N11" s="270"/>
      <c r="O11" s="270"/>
    </row>
    <row r="12" spans="2:15">
      <c r="B12" s="270"/>
      <c r="C12" s="270"/>
      <c r="D12" s="34"/>
      <c r="E12" s="25"/>
      <c r="F12" s="25"/>
      <c r="G12" s="25"/>
      <c r="H12" s="25"/>
      <c r="I12" s="25"/>
      <c r="J12" s="270"/>
      <c r="K12" s="270"/>
      <c r="L12" s="270"/>
      <c r="M12" s="270"/>
      <c r="N12" s="270"/>
      <c r="O12" s="270"/>
    </row>
    <row r="13" spans="2:15">
      <c r="B13" s="270"/>
      <c r="C13" s="270"/>
      <c r="D13" s="34"/>
      <c r="E13" s="25"/>
      <c r="F13" s="25"/>
      <c r="G13" s="25"/>
      <c r="H13" s="25"/>
      <c r="I13" s="25"/>
      <c r="J13" s="270"/>
      <c r="K13" s="270"/>
      <c r="L13" s="270"/>
      <c r="M13" s="270"/>
      <c r="N13" s="270"/>
      <c r="O13" s="270"/>
    </row>
    <row r="15" spans="2:15" ht="14.65" thickBot="1">
      <c r="B15" s="270"/>
      <c r="C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0</v>
      </c>
      <c r="B30" s="377"/>
      <c r="C30" s="378"/>
      <c r="D30" s="378"/>
      <c r="E30" s="378"/>
      <c r="F30" s="378"/>
      <c r="G30" s="378"/>
      <c r="H30" s="378"/>
      <c r="I30" s="379"/>
      <c r="J30" s="10"/>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3</v>
      </c>
      <c r="B43" s="377" t="s">
        <v>968</v>
      </c>
      <c r="C43" s="378"/>
      <c r="D43" s="378"/>
      <c r="E43" s="378"/>
      <c r="F43" s="378"/>
      <c r="G43" s="378"/>
      <c r="H43" s="378"/>
      <c r="I43" s="379"/>
      <c r="J43" s="10">
        <v>3</v>
      </c>
      <c r="K43" s="10"/>
    </row>
    <row r="44" spans="1:11">
      <c r="A44" s="270">
        <f t="shared" ref="A44:A52" si="2">J44</f>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370" priority="3" stopIfTrue="1">
      <formula>IF(SUM(E8:I8)=1,1,0)</formula>
    </cfRule>
  </conditionalFormatting>
  <conditionalFormatting sqref="M1">
    <cfRule type="containsText" dxfId="369" priority="1" operator="containsText" text="n/a">
      <formula>NOT(ISERROR(SEARCH("n/a",M1)))</formula>
    </cfRule>
    <cfRule type="containsText" dxfId="368" priority="2" operator="containsText" text="no">
      <formula>NOT(ISERROR(SEARCH("no",M1)))</formula>
    </cfRule>
  </conditionalFormatting>
  <conditionalFormatting sqref="E11:I13">
    <cfRule type="expression" dxfId="367" priority="129" stopIfTrue="1">
      <formula>IF(SUM(E14:I14)=1,1,0)</formula>
    </cfRule>
  </conditionalFormatting>
  <dataValidations count="2">
    <dataValidation allowBlank="1" showInputMessage="1" showErrorMessage="1" prompt="Select the cell to the left to access full dropdown list" sqref="C7 C9" xr:uid="{00000000-0002-0000-1600-000000000000}"/>
    <dataValidation type="list" allowBlank="1" showInputMessage="1" showErrorMessage="1" sqref="B7 B9" xr:uid="{00000000-0002-0000-1600-000001000000}">
      <formula1>$E$6:$J$6</formula1>
    </dataValidation>
  </dataValidations>
  <hyperlinks>
    <hyperlink ref="M1" location="TOC!A1" display="Return to Table of Contents" xr:uid="{00000000-0004-0000-1600-000000000000}"/>
    <hyperlink ref="D2" location="'S3'!G126" display="'S3'!G126" xr:uid="{00000000-0004-0000-1600-000001000000}"/>
    <hyperlink ref="D7" location="'S3'!G127" display="'S3'!G127" xr:uid="{00000000-0004-0000-1600-000002000000}"/>
    <hyperlink ref="D9" location="'S3'!G128" display="'S3'!G128" xr:uid="{00000000-0004-0000-16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2000000}">
          <x14:formula1>
            <xm:f>Assessment_DataCollection!$V$1:$V$13</xm:f>
          </x14:formula1>
          <xm:sqref>J30:K39 J43:K52 J17:K26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111"/>
  <sheetViews>
    <sheetView showGridLines="0" topLeftCell="A13" workbookViewId="0">
      <selection activeCell="G88" sqref="G88"/>
    </sheetView>
  </sheetViews>
  <sheetFormatPr defaultRowHeight="14.25"/>
  <cols>
    <col min="3" max="8" width="14.140625" customWidth="1"/>
    <col min="9" max="10" width="9.5703125" customWidth="1"/>
    <col min="11" max="11" width="14.140625" customWidth="1"/>
  </cols>
  <sheetData>
    <row r="1" spans="1:13">
      <c r="A1" s="25" t="str">
        <f>Assessment_DataCollection!A1</f>
        <v>SECTION</v>
      </c>
      <c r="B1" s="270"/>
      <c r="C1" s="175" t="str">
        <f>Assessment_DataCollection!B385</f>
        <v>Instructor Qualifications</v>
      </c>
      <c r="D1" s="270"/>
      <c r="E1" s="270"/>
      <c r="F1" s="270"/>
      <c r="G1" s="270"/>
      <c r="H1" s="100" t="s">
        <v>81</v>
      </c>
      <c r="I1" s="270"/>
      <c r="J1" s="270"/>
      <c r="K1" s="270"/>
      <c r="L1" s="270"/>
      <c r="M1" s="270"/>
    </row>
    <row r="2" spans="1:13">
      <c r="A2" s="30" t="s">
        <v>601</v>
      </c>
      <c r="B2" s="270"/>
      <c r="C2" s="270"/>
      <c r="D2" s="270"/>
      <c r="E2" s="270"/>
      <c r="F2" s="270"/>
      <c r="G2" s="270"/>
      <c r="H2" s="270"/>
      <c r="I2" s="270"/>
      <c r="J2" s="270"/>
      <c r="K2" s="270"/>
      <c r="L2" s="270"/>
      <c r="M2" s="270"/>
    </row>
    <row r="3" spans="1:13" ht="14.65" thickBot="1">
      <c r="A3" s="270"/>
      <c r="B3" s="270"/>
      <c r="C3" s="17"/>
      <c r="D3" s="270"/>
      <c r="E3" s="270"/>
      <c r="F3" s="270"/>
      <c r="G3" s="270"/>
      <c r="H3" s="270"/>
      <c r="I3" s="270"/>
      <c r="J3" s="270"/>
      <c r="K3" s="270"/>
      <c r="L3" s="270"/>
      <c r="M3" s="270"/>
    </row>
    <row r="4" spans="1:13">
      <c r="A4" s="270"/>
      <c r="B4" s="270"/>
      <c r="C4" s="39" t="s">
        <v>15</v>
      </c>
      <c r="D4" s="44">
        <f>'S3S3.1'!C2</f>
        <v>3.1</v>
      </c>
      <c r="E4" s="38">
        <f>'S3S3.2'!C2</f>
        <v>3.2</v>
      </c>
      <c r="F4" s="38">
        <f>'S3S3.3'!C2</f>
        <v>3.3</v>
      </c>
      <c r="G4" s="38">
        <f>'S3S3.4'!C2</f>
        <v>3.4</v>
      </c>
      <c r="H4" s="38">
        <f>'S3S3.5'!C2</f>
        <v>3.5</v>
      </c>
      <c r="I4" s="38">
        <f>'S3S3.6'!C2</f>
        <v>3.6</v>
      </c>
      <c r="J4" s="275"/>
      <c r="K4" s="275"/>
      <c r="L4" s="275"/>
      <c r="M4" s="275"/>
    </row>
    <row r="5" spans="1:13" ht="56.1" customHeight="1" thickBot="1">
      <c r="A5" s="25" t="s">
        <v>555</v>
      </c>
      <c r="B5" s="13"/>
      <c r="C5" s="40" t="s">
        <v>602</v>
      </c>
      <c r="D5" s="80" t="str">
        <f>'S3S3.1'!D2</f>
        <v>Prerequisites</v>
      </c>
      <c r="E5" s="80" t="str">
        <f>'S3S3.2'!D2</f>
        <v>Training</v>
      </c>
      <c r="F5" s="80" t="str">
        <f>'S3S3.3'!D2</f>
        <v>Student Teaching/Practicum</v>
      </c>
      <c r="G5" s="80" t="str">
        <f>'S3S3.4'!D2</f>
        <v>Exit Assessment</v>
      </c>
      <c r="H5" s="80" t="str">
        <f>'S3S3.5'!D2</f>
        <v>Ongoing Training and Recertification</v>
      </c>
      <c r="I5" s="80" t="str">
        <f>'S3S3.6'!D2</f>
        <v>Instructor Training</v>
      </c>
      <c r="J5" s="275"/>
      <c r="K5" s="263" t="s">
        <v>716</v>
      </c>
      <c r="L5" s="275"/>
      <c r="M5" s="275"/>
    </row>
    <row r="6" spans="1:13" ht="14.65" thickTop="1">
      <c r="A6" s="368" t="s">
        <v>604</v>
      </c>
      <c r="B6" s="369"/>
      <c r="C6" s="41">
        <f>SUM(D6:I6)</f>
        <v>0</v>
      </c>
      <c r="D6" s="270">
        <f>'S3S3.1'!E13</f>
        <v>0</v>
      </c>
      <c r="E6" s="270">
        <f>'S3S3.2'!E13</f>
        <v>0</v>
      </c>
      <c r="F6" s="270">
        <f>'S3S3.3'!E9</f>
        <v>0</v>
      </c>
      <c r="G6" s="270">
        <f>'S3S3.4'!E9</f>
        <v>0</v>
      </c>
      <c r="H6" s="270">
        <f>'S3S3.5'!E15</f>
        <v>0</v>
      </c>
      <c r="I6" s="270">
        <f>'S3S3.6'!E11</f>
        <v>0</v>
      </c>
      <c r="J6" s="275"/>
      <c r="K6" s="275">
        <f>C6*0</f>
        <v>0</v>
      </c>
      <c r="L6" s="275"/>
      <c r="M6" s="275"/>
    </row>
    <row r="7" spans="1:13">
      <c r="A7" s="369" t="s">
        <v>605</v>
      </c>
      <c r="B7" s="369"/>
      <c r="C7" s="41">
        <f>SUM(D7:I7)</f>
        <v>0</v>
      </c>
      <c r="D7" s="270">
        <f>'S3S3.1'!F13</f>
        <v>0</v>
      </c>
      <c r="E7" s="270">
        <f>'S3S3.2'!F13</f>
        <v>0</v>
      </c>
      <c r="F7" s="270">
        <f>'S3S3.3'!F9</f>
        <v>0</v>
      </c>
      <c r="G7" s="270">
        <f>'S3S3.4'!F9</f>
        <v>0</v>
      </c>
      <c r="H7" s="270">
        <f>'S3S3.5'!F15</f>
        <v>0</v>
      </c>
      <c r="I7" s="270">
        <f>'S3S3.6'!F11</f>
        <v>0</v>
      </c>
      <c r="J7" s="275"/>
      <c r="K7" s="275">
        <f>C7*45</f>
        <v>0</v>
      </c>
      <c r="L7" s="275"/>
      <c r="M7" s="275"/>
    </row>
    <row r="8" spans="1:13">
      <c r="A8" s="369" t="s">
        <v>606</v>
      </c>
      <c r="B8" s="369"/>
      <c r="C8" s="41">
        <f>SUM(D8:I8)</f>
        <v>6</v>
      </c>
      <c r="D8" s="270">
        <f>'S3S3.1'!G13</f>
        <v>0</v>
      </c>
      <c r="E8" s="270">
        <f>'S3S3.2'!G13</f>
        <v>3</v>
      </c>
      <c r="F8" s="270">
        <f>'S3S3.3'!G9</f>
        <v>0</v>
      </c>
      <c r="G8" s="270">
        <f>'S3S3.4'!G9</f>
        <v>1</v>
      </c>
      <c r="H8" s="270">
        <f>'S3S3.5'!G15</f>
        <v>0</v>
      </c>
      <c r="I8" s="270">
        <f>'S3S3.6'!G11</f>
        <v>2</v>
      </c>
      <c r="J8" s="275"/>
      <c r="K8" s="275">
        <f>C8*90</f>
        <v>540</v>
      </c>
      <c r="L8" s="275"/>
      <c r="M8" s="275"/>
    </row>
    <row r="9" spans="1:13">
      <c r="A9" s="369" t="s">
        <v>607</v>
      </c>
      <c r="B9" s="369"/>
      <c r="C9" s="41">
        <f>SUM(D9:I9)</f>
        <v>2</v>
      </c>
      <c r="D9" s="270">
        <f>'S3S3.1'!H13</f>
        <v>1</v>
      </c>
      <c r="E9" s="270">
        <f>'S3S3.2'!H13</f>
        <v>0</v>
      </c>
      <c r="F9" s="270">
        <f>'S3S3.3'!H9</f>
        <v>0</v>
      </c>
      <c r="G9" s="270">
        <f>'S3S3.4'!H9</f>
        <v>0</v>
      </c>
      <c r="H9" s="270">
        <f>'S3S3.5'!H15</f>
        <v>1</v>
      </c>
      <c r="I9" s="270">
        <f>'S3S3.6'!H11</f>
        <v>0</v>
      </c>
      <c r="J9" s="275"/>
      <c r="K9" s="275">
        <f>C9*135</f>
        <v>270</v>
      </c>
      <c r="L9" s="275"/>
      <c r="M9" s="275"/>
    </row>
    <row r="10" spans="1:13" ht="14.65" thickBot="1">
      <c r="A10" s="370" t="s">
        <v>608</v>
      </c>
      <c r="B10" s="370"/>
      <c r="C10" s="42">
        <f>SUM(D10:I10)</f>
        <v>6</v>
      </c>
      <c r="D10" s="13">
        <f>'S3S3.1'!I13</f>
        <v>2</v>
      </c>
      <c r="E10" s="13">
        <f>'S3S3.2'!I13</f>
        <v>0</v>
      </c>
      <c r="F10" s="13">
        <f>'S3S3.3'!I9</f>
        <v>1</v>
      </c>
      <c r="G10" s="13">
        <f>'S3S3.4'!I9</f>
        <v>0</v>
      </c>
      <c r="H10" s="13">
        <f>'S3S3.5'!I15</f>
        <v>3</v>
      </c>
      <c r="I10" s="13">
        <f>'S3S3.6'!I11</f>
        <v>0</v>
      </c>
      <c r="J10" s="262"/>
      <c r="K10" s="262">
        <f>C10*180</f>
        <v>1080</v>
      </c>
      <c r="L10" s="275"/>
      <c r="M10" s="275"/>
    </row>
    <row r="11" spans="1:13" ht="15" thickTop="1" thickBot="1">
      <c r="A11" s="270"/>
      <c r="B11" s="270"/>
      <c r="C11" s="43">
        <f>SUM(C6:C10)</f>
        <v>14</v>
      </c>
      <c r="D11" s="17"/>
      <c r="E11" s="270"/>
      <c r="F11" s="270"/>
      <c r="G11" s="270"/>
      <c r="H11" s="270"/>
      <c r="I11" s="270"/>
      <c r="J11" s="275" t="s">
        <v>15</v>
      </c>
      <c r="K11" s="275">
        <f>ROUND((SUM(K6:K10)/C11),0)</f>
        <v>135</v>
      </c>
      <c r="L11" s="275">
        <f>360-K11</f>
        <v>225</v>
      </c>
      <c r="M11" s="275"/>
    </row>
    <row r="18" spans="5:5">
      <c r="E18" s="17"/>
    </row>
    <row r="19" spans="5:5">
      <c r="E19" s="17"/>
    </row>
    <row r="33" spans="1:10" ht="14.65" thickBot="1">
      <c r="A33" s="270"/>
      <c r="B33" s="270"/>
      <c r="C33" s="270"/>
      <c r="D33" s="270"/>
      <c r="E33" s="270"/>
      <c r="F33" s="270"/>
      <c r="G33" s="270"/>
      <c r="H33" s="270"/>
      <c r="I33" s="270"/>
      <c r="J33" s="270"/>
    </row>
    <row r="34" spans="1:10" ht="43.15" thickBot="1">
      <c r="A34" s="271" t="s">
        <v>568</v>
      </c>
      <c r="B34" s="272"/>
      <c r="C34" s="272"/>
      <c r="D34" s="272"/>
      <c r="E34" s="272"/>
      <c r="F34" s="272"/>
      <c r="G34" s="273" t="s">
        <v>569</v>
      </c>
      <c r="H34" s="270"/>
      <c r="I34" s="270"/>
      <c r="J34" s="270"/>
    </row>
    <row r="35" spans="1:10" s="270" customFormat="1" ht="15.4" thickBot="1">
      <c r="A35" s="271" t="s">
        <v>38</v>
      </c>
      <c r="B35" s="272"/>
      <c r="C35" s="272"/>
      <c r="D35" s="272"/>
      <c r="E35" s="272"/>
      <c r="F35" s="272"/>
      <c r="G35" s="265"/>
    </row>
    <row r="36" spans="1:10" ht="44.1" customHeight="1" thickBot="1">
      <c r="A36" s="365" t="e">
        <f>VLOOKUP(G36,'S3S3.1'!$A$17:$I$26,2,FALSE)</f>
        <v>#N/A</v>
      </c>
      <c r="B36" s="366"/>
      <c r="C36" s="366"/>
      <c r="D36" s="366"/>
      <c r="E36" s="366"/>
      <c r="F36" s="367"/>
      <c r="G36" s="274">
        <v>1</v>
      </c>
      <c r="H36" s="270"/>
      <c r="I36" s="270"/>
      <c r="J36" s="270"/>
    </row>
    <row r="37" spans="1:10" ht="14.65" thickBot="1">
      <c r="A37" s="365" t="e">
        <f>VLOOKUP(G37,'S3S3.1'!$A$17:$I$26,2,FALSE)</f>
        <v>#N/A</v>
      </c>
      <c r="B37" s="366"/>
      <c r="C37" s="366"/>
      <c r="D37" s="366"/>
      <c r="E37" s="366"/>
      <c r="F37" s="367"/>
      <c r="G37" s="274">
        <v>2</v>
      </c>
      <c r="H37" s="270"/>
      <c r="I37" s="270"/>
      <c r="J37" s="270"/>
    </row>
    <row r="38" spans="1:10" ht="15" customHeight="1" thickBot="1">
      <c r="A38" s="365" t="e">
        <f>VLOOKUP(G38,'S3S3.1'!$A$17:$I$26,2,FALSE)</f>
        <v>#N/A</v>
      </c>
      <c r="B38" s="366"/>
      <c r="C38" s="366"/>
      <c r="D38" s="366"/>
      <c r="E38" s="366"/>
      <c r="F38" s="367"/>
      <c r="G38" s="274">
        <v>3</v>
      </c>
      <c r="H38" s="270"/>
      <c r="I38" s="270"/>
      <c r="J38" s="270"/>
    </row>
    <row r="39" spans="1:10" s="270" customFormat="1" ht="15" customHeight="1" thickBot="1">
      <c r="A39" s="276" t="s">
        <v>40</v>
      </c>
      <c r="B39" s="277"/>
      <c r="C39" s="277"/>
      <c r="D39" s="277"/>
      <c r="E39" s="277"/>
      <c r="F39" s="277"/>
      <c r="G39" s="266"/>
    </row>
    <row r="40" spans="1:10" ht="14.65" thickBot="1">
      <c r="A40" s="365" t="e">
        <f>VLOOKUP(G40,'S3S3.2'!$A$17:$I$26,2,FALSE)</f>
        <v>#N/A</v>
      </c>
      <c r="B40" s="366"/>
      <c r="C40" s="366"/>
      <c r="D40" s="366"/>
      <c r="E40" s="366"/>
      <c r="F40" s="367"/>
      <c r="G40" s="274">
        <v>1</v>
      </c>
      <c r="H40" s="270"/>
      <c r="I40" s="270"/>
      <c r="J40" s="270"/>
    </row>
    <row r="41" spans="1:10" ht="14.65" thickBot="1">
      <c r="A41" s="365" t="e">
        <f>VLOOKUP(G41,'S3S3.2'!$A$17:$I$26,2,FALSE)</f>
        <v>#N/A</v>
      </c>
      <c r="B41" s="366"/>
      <c r="C41" s="366"/>
      <c r="D41" s="366"/>
      <c r="E41" s="366"/>
      <c r="F41" s="367"/>
      <c r="G41" s="274">
        <v>2</v>
      </c>
      <c r="H41" s="270"/>
      <c r="I41" s="270"/>
      <c r="J41" s="270"/>
    </row>
    <row r="42" spans="1:10" ht="15" customHeight="1" thickBot="1">
      <c r="A42" s="365" t="e">
        <f>VLOOKUP(G42,'S3S3.2'!$A$17:$I$26,2,FALSE)</f>
        <v>#N/A</v>
      </c>
      <c r="B42" s="366"/>
      <c r="C42" s="366"/>
      <c r="D42" s="366"/>
      <c r="E42" s="366"/>
      <c r="F42" s="367"/>
      <c r="G42" s="274">
        <v>3</v>
      </c>
      <c r="H42" s="270"/>
      <c r="I42" s="270"/>
      <c r="J42" s="270"/>
    </row>
    <row r="43" spans="1:10" s="270" customFormat="1" ht="15" customHeight="1" thickBot="1">
      <c r="A43" s="276" t="s">
        <v>42</v>
      </c>
      <c r="B43" s="277"/>
      <c r="C43" s="277"/>
      <c r="D43" s="277"/>
      <c r="E43" s="277"/>
      <c r="F43" s="277"/>
      <c r="G43" s="266"/>
    </row>
    <row r="44" spans="1:10" ht="14.65" thickBot="1">
      <c r="A44" s="365" t="e">
        <f>VLOOKUP(G44,'S3S3.3'!$A$17:$I$26,2,FALSE)</f>
        <v>#N/A</v>
      </c>
      <c r="B44" s="366"/>
      <c r="C44" s="366"/>
      <c r="D44" s="366"/>
      <c r="E44" s="366"/>
      <c r="F44" s="367"/>
      <c r="G44" s="274">
        <v>1</v>
      </c>
      <c r="H44" s="270"/>
      <c r="I44" s="270"/>
      <c r="J44" s="270"/>
    </row>
    <row r="45" spans="1:10" ht="14.65" thickBot="1">
      <c r="A45" s="365" t="e">
        <f>VLOOKUP(G45,'S3S3.3'!$A$17:$I$26,2,FALSE)</f>
        <v>#N/A</v>
      </c>
      <c r="B45" s="366"/>
      <c r="C45" s="366"/>
      <c r="D45" s="366"/>
      <c r="E45" s="366"/>
      <c r="F45" s="367"/>
      <c r="G45" s="274">
        <v>2</v>
      </c>
      <c r="H45" s="270"/>
      <c r="I45" s="270"/>
      <c r="J45" s="270"/>
    </row>
    <row r="46" spans="1:10" ht="15" customHeight="1" thickBot="1">
      <c r="A46" s="365" t="e">
        <f>VLOOKUP(G46,'S3S3.3'!$A$17:$I$26,2,FALSE)</f>
        <v>#N/A</v>
      </c>
      <c r="B46" s="366"/>
      <c r="C46" s="366"/>
      <c r="D46" s="366"/>
      <c r="E46" s="366"/>
      <c r="F46" s="367"/>
      <c r="G46" s="274">
        <v>3</v>
      </c>
      <c r="H46" s="270"/>
      <c r="I46" s="270"/>
      <c r="J46" s="270"/>
    </row>
    <row r="47" spans="1:10" s="270" customFormat="1" ht="15" customHeight="1" thickBot="1">
      <c r="A47" s="271" t="s">
        <v>44</v>
      </c>
      <c r="B47" s="277"/>
      <c r="C47" s="277"/>
      <c r="D47" s="277"/>
      <c r="E47" s="277"/>
      <c r="F47" s="277"/>
      <c r="G47" s="269"/>
    </row>
    <row r="48" spans="1:10" ht="14.65" thickBot="1">
      <c r="A48" s="365" t="e">
        <f>VLOOKUP(G48,'S3S3.4'!$A$17:$I$26,2,FALSE)</f>
        <v>#N/A</v>
      </c>
      <c r="B48" s="366"/>
      <c r="C48" s="366"/>
      <c r="D48" s="366"/>
      <c r="E48" s="366"/>
      <c r="F48" s="367"/>
      <c r="G48" s="274">
        <v>1</v>
      </c>
      <c r="H48" s="270"/>
      <c r="I48" s="270"/>
      <c r="J48" s="270"/>
    </row>
    <row r="49" spans="1:10" ht="14.65" thickBot="1">
      <c r="A49" s="365" t="e">
        <f>VLOOKUP(G49,'S3S3.4'!$A$17:$I$26,2,FALSE)</f>
        <v>#N/A</v>
      </c>
      <c r="B49" s="366"/>
      <c r="C49" s="366"/>
      <c r="D49" s="366"/>
      <c r="E49" s="366"/>
      <c r="F49" s="367"/>
      <c r="G49" s="274">
        <v>2</v>
      </c>
      <c r="H49" s="270"/>
      <c r="I49" s="270"/>
      <c r="J49" s="270"/>
    </row>
    <row r="50" spans="1:10" ht="15" customHeight="1" thickBot="1">
      <c r="A50" s="365" t="e">
        <f>VLOOKUP(G50,'S3S3.4'!$A$17:$I$26,2,FALSE)</f>
        <v>#N/A</v>
      </c>
      <c r="B50" s="366"/>
      <c r="C50" s="366"/>
      <c r="D50" s="366"/>
      <c r="E50" s="366"/>
      <c r="F50" s="367"/>
      <c r="G50" s="274">
        <v>3</v>
      </c>
      <c r="H50" s="270"/>
      <c r="I50" s="270"/>
      <c r="J50" s="270"/>
    </row>
    <row r="51" spans="1:10" s="270" customFormat="1" ht="15" customHeight="1" thickBot="1">
      <c r="A51" s="271" t="s">
        <v>46</v>
      </c>
      <c r="B51" s="277"/>
      <c r="C51" s="277"/>
      <c r="D51" s="277"/>
      <c r="E51" s="277"/>
      <c r="F51" s="277"/>
      <c r="G51" s="269"/>
    </row>
    <row r="52" spans="1:10" ht="14.65" thickBot="1">
      <c r="A52" s="365" t="e">
        <f>VLOOKUP(G52,'S3S3.5'!$A$19:$I$28,2,FALSE)</f>
        <v>#N/A</v>
      </c>
      <c r="B52" s="366"/>
      <c r="C52" s="366"/>
      <c r="D52" s="366"/>
      <c r="E52" s="366"/>
      <c r="F52" s="367"/>
      <c r="G52" s="274">
        <v>1</v>
      </c>
      <c r="H52" s="270"/>
      <c r="I52" s="270"/>
      <c r="J52" s="270"/>
    </row>
    <row r="53" spans="1:10" ht="14.65" thickBot="1">
      <c r="A53" s="365" t="e">
        <f>VLOOKUP(G53,'S3S3.5'!$A$19:$I$28,2,FALSE)</f>
        <v>#N/A</v>
      </c>
      <c r="B53" s="366"/>
      <c r="C53" s="366"/>
      <c r="D53" s="366"/>
      <c r="E53" s="366"/>
      <c r="F53" s="367"/>
      <c r="G53" s="274">
        <v>2</v>
      </c>
      <c r="H53" s="270"/>
      <c r="I53" s="270"/>
      <c r="J53" s="270"/>
    </row>
    <row r="54" spans="1:10" ht="15" customHeight="1" thickBot="1">
      <c r="A54" s="365" t="e">
        <f>VLOOKUP(G54,'S3S3.5'!$A$19:$I$28,2,FALSE)</f>
        <v>#N/A</v>
      </c>
      <c r="B54" s="366"/>
      <c r="C54" s="366"/>
      <c r="D54" s="366"/>
      <c r="E54" s="366"/>
      <c r="F54" s="367"/>
      <c r="G54" s="274">
        <v>3</v>
      </c>
      <c r="H54" s="270"/>
      <c r="I54" s="270"/>
      <c r="J54" s="270"/>
    </row>
    <row r="55" spans="1:10" s="270" customFormat="1" ht="15" customHeight="1" thickBot="1">
      <c r="A55" s="271" t="s">
        <v>48</v>
      </c>
      <c r="B55" s="277"/>
      <c r="C55" s="277"/>
      <c r="D55" s="277"/>
      <c r="E55" s="277"/>
      <c r="F55" s="277"/>
      <c r="G55" s="269"/>
    </row>
    <row r="56" spans="1:10" ht="14.65" thickBot="1">
      <c r="A56" s="365" t="e">
        <f>VLOOKUP(G56,'S3S3.6'!$A$17:$I$26,2,FALSE)</f>
        <v>#N/A</v>
      </c>
      <c r="B56" s="366"/>
      <c r="C56" s="366"/>
      <c r="D56" s="366"/>
      <c r="E56" s="366"/>
      <c r="F56" s="367"/>
      <c r="G56" s="274">
        <v>1</v>
      </c>
      <c r="H56" s="270"/>
      <c r="I56" s="270"/>
      <c r="J56" s="270"/>
    </row>
    <row r="57" spans="1:10" ht="14.65" thickBot="1">
      <c r="A57" s="365" t="e">
        <f>VLOOKUP(G57,'S3S3.6'!$A$17:$I$26,2,FALSE)</f>
        <v>#N/A</v>
      </c>
      <c r="B57" s="366"/>
      <c r="C57" s="366"/>
      <c r="D57" s="366"/>
      <c r="E57" s="366"/>
      <c r="F57" s="367"/>
      <c r="G57" s="274">
        <v>2</v>
      </c>
      <c r="H57" s="270"/>
      <c r="I57" s="270"/>
      <c r="J57" s="270"/>
    </row>
    <row r="58" spans="1:10" ht="15" customHeight="1" thickBot="1">
      <c r="A58" s="365" t="e">
        <f>VLOOKUP(G58,'S3S3.6'!$A$17:$I$26,2,FALSE)</f>
        <v>#N/A</v>
      </c>
      <c r="B58" s="366"/>
      <c r="C58" s="366"/>
      <c r="D58" s="366"/>
      <c r="E58" s="366"/>
      <c r="F58" s="367"/>
      <c r="G58" s="274">
        <v>3</v>
      </c>
      <c r="H58" s="270"/>
      <c r="I58" s="270"/>
      <c r="J58" s="270"/>
    </row>
    <row r="59" spans="1:10" ht="14.65" thickBot="1">
      <c r="A59" s="270"/>
      <c r="B59" s="270"/>
      <c r="C59" s="270"/>
      <c r="D59" s="270"/>
      <c r="E59" s="270"/>
      <c r="F59" s="270"/>
      <c r="G59" s="270"/>
      <c r="H59" s="270"/>
      <c r="I59" s="270"/>
      <c r="J59" s="270"/>
    </row>
    <row r="60" spans="1:10" ht="43.15" thickBot="1">
      <c r="A60" s="271" t="s">
        <v>571</v>
      </c>
      <c r="B60" s="272"/>
      <c r="C60" s="272"/>
      <c r="D60" s="272"/>
      <c r="E60" s="272"/>
      <c r="F60" s="272"/>
      <c r="G60" s="273" t="s">
        <v>569</v>
      </c>
      <c r="H60" s="270"/>
      <c r="I60" s="270"/>
      <c r="J60" s="270"/>
    </row>
    <row r="61" spans="1:10" s="270" customFormat="1" ht="15.4" thickBot="1">
      <c r="A61" s="271" t="s">
        <v>38</v>
      </c>
      <c r="B61" s="272"/>
      <c r="C61" s="272"/>
      <c r="D61" s="272"/>
      <c r="E61" s="272"/>
      <c r="F61" s="272"/>
      <c r="G61" s="265"/>
    </row>
    <row r="62" spans="1:10" ht="14.65" thickBot="1">
      <c r="A62" s="365" t="e">
        <f>VLOOKUP(G62,'S3S3.1'!$A$30:$I$39,2,FALSE)</f>
        <v>#N/A</v>
      </c>
      <c r="B62" s="366"/>
      <c r="C62" s="366"/>
      <c r="D62" s="366"/>
      <c r="E62" s="366"/>
      <c r="F62" s="367"/>
      <c r="G62" s="274">
        <v>1</v>
      </c>
      <c r="H62" s="270"/>
      <c r="I62" s="270"/>
      <c r="J62" s="270"/>
    </row>
    <row r="63" spans="1:10" ht="14.65" thickBot="1">
      <c r="A63" s="365" t="e">
        <f>VLOOKUP(G63,'S3S3.1'!$A$30:$I$39,2,FALSE)</f>
        <v>#N/A</v>
      </c>
      <c r="B63" s="366"/>
      <c r="C63" s="366"/>
      <c r="D63" s="366"/>
      <c r="E63" s="366"/>
      <c r="F63" s="367"/>
      <c r="G63" s="274">
        <v>2</v>
      </c>
      <c r="H63" s="270"/>
      <c r="I63" s="270"/>
      <c r="J63" s="270"/>
    </row>
    <row r="64" spans="1:10" ht="15" customHeight="1" thickBot="1">
      <c r="A64" s="365" t="e">
        <f>VLOOKUP(G64,'S3S3.1'!$A$30:$I$39,2,FALSE)</f>
        <v>#N/A</v>
      </c>
      <c r="B64" s="366"/>
      <c r="C64" s="366"/>
      <c r="D64" s="366"/>
      <c r="E64" s="366"/>
      <c r="F64" s="367"/>
      <c r="G64" s="274">
        <v>3</v>
      </c>
      <c r="H64" s="270"/>
      <c r="I64" s="270"/>
      <c r="J64" s="270"/>
    </row>
    <row r="65" spans="1:10" s="270" customFormat="1" ht="15" customHeight="1" thickBot="1">
      <c r="A65" s="276" t="s">
        <v>40</v>
      </c>
      <c r="B65" s="277"/>
      <c r="C65" s="277"/>
      <c r="D65" s="277"/>
      <c r="E65" s="277"/>
      <c r="F65" s="277"/>
      <c r="G65" s="266"/>
    </row>
    <row r="66" spans="1:10" ht="14.65" thickBot="1">
      <c r="A66" s="365" t="e">
        <f>VLOOKUP(G66,'S3S3.2'!$A$30:$I$39,2,FALSE)</f>
        <v>#N/A</v>
      </c>
      <c r="B66" s="366"/>
      <c r="C66" s="366"/>
      <c r="D66" s="366"/>
      <c r="E66" s="366"/>
      <c r="F66" s="367"/>
      <c r="G66" s="274">
        <v>1</v>
      </c>
      <c r="H66" s="270"/>
      <c r="I66" s="270"/>
      <c r="J66" s="270"/>
    </row>
    <row r="67" spans="1:10" ht="14.65" thickBot="1">
      <c r="A67" s="365" t="e">
        <f>VLOOKUP(G67,'S3S3.2'!$A$30:$I$39,2,FALSE)</f>
        <v>#N/A</v>
      </c>
      <c r="B67" s="366"/>
      <c r="C67" s="366"/>
      <c r="D67" s="366"/>
      <c r="E67" s="366"/>
      <c r="F67" s="367"/>
      <c r="G67" s="274">
        <v>2</v>
      </c>
      <c r="H67" s="270"/>
      <c r="I67" s="270"/>
      <c r="J67" s="270"/>
    </row>
    <row r="68" spans="1:10" ht="15" customHeight="1" thickBot="1">
      <c r="A68" s="365" t="e">
        <f>VLOOKUP(G68,'S3S3.2'!$A$30:$I$39,2,FALSE)</f>
        <v>#N/A</v>
      </c>
      <c r="B68" s="366"/>
      <c r="C68" s="366"/>
      <c r="D68" s="366"/>
      <c r="E68" s="366"/>
      <c r="F68" s="367"/>
      <c r="G68" s="274">
        <v>3</v>
      </c>
      <c r="H68" s="270"/>
      <c r="I68" s="270"/>
      <c r="J68" s="270"/>
    </row>
    <row r="69" spans="1:10" s="270" customFormat="1" ht="15" customHeight="1" thickBot="1">
      <c r="A69" s="276" t="s">
        <v>42</v>
      </c>
      <c r="B69" s="277"/>
      <c r="C69" s="277"/>
      <c r="D69" s="277"/>
      <c r="E69" s="277"/>
      <c r="F69" s="277"/>
      <c r="G69" s="266"/>
    </row>
    <row r="70" spans="1:10" ht="14.65" thickBot="1">
      <c r="A70" s="365" t="e">
        <f>VLOOKUP(G70,'S3S3.3'!$A$30:$I$39,2,FALSE)</f>
        <v>#N/A</v>
      </c>
      <c r="B70" s="366"/>
      <c r="C70" s="366"/>
      <c r="D70" s="366"/>
      <c r="E70" s="366"/>
      <c r="F70" s="367"/>
      <c r="G70" s="274">
        <v>1</v>
      </c>
      <c r="H70" s="270"/>
      <c r="I70" s="270"/>
      <c r="J70" s="270"/>
    </row>
    <row r="71" spans="1:10" ht="14.65" thickBot="1">
      <c r="A71" s="365" t="e">
        <f>VLOOKUP(G71,'S3S3.3'!$A$30:$I$39,2,FALSE)</f>
        <v>#N/A</v>
      </c>
      <c r="B71" s="366"/>
      <c r="C71" s="366"/>
      <c r="D71" s="366"/>
      <c r="E71" s="366"/>
      <c r="F71" s="367"/>
      <c r="G71" s="274">
        <v>2</v>
      </c>
      <c r="H71" s="270"/>
      <c r="I71" s="270"/>
      <c r="J71" s="270"/>
    </row>
    <row r="72" spans="1:10" ht="15" customHeight="1" thickBot="1">
      <c r="A72" s="365" t="e">
        <f>VLOOKUP(G72,'S3S3.3'!$A$30:$I$39,2,FALSE)</f>
        <v>#N/A</v>
      </c>
      <c r="B72" s="366"/>
      <c r="C72" s="366"/>
      <c r="D72" s="366"/>
      <c r="E72" s="366"/>
      <c r="F72" s="367"/>
      <c r="G72" s="274">
        <v>3</v>
      </c>
      <c r="H72" s="270"/>
      <c r="I72" s="270"/>
      <c r="J72" s="270"/>
    </row>
    <row r="73" spans="1:10" s="270" customFormat="1" ht="15" customHeight="1" thickBot="1">
      <c r="A73" s="271" t="s">
        <v>44</v>
      </c>
      <c r="B73" s="277"/>
      <c r="C73" s="277"/>
      <c r="D73" s="277"/>
      <c r="E73" s="277"/>
      <c r="F73" s="277"/>
      <c r="G73" s="269"/>
    </row>
    <row r="74" spans="1:10" ht="14.65" thickBot="1">
      <c r="A74" s="365" t="e">
        <f>VLOOKUP(G74,'S3S3.4'!$A$30:$I$39,2,FALSE)</f>
        <v>#N/A</v>
      </c>
      <c r="B74" s="366"/>
      <c r="C74" s="366"/>
      <c r="D74" s="366"/>
      <c r="E74" s="366"/>
      <c r="F74" s="367"/>
      <c r="G74" s="274">
        <v>1</v>
      </c>
      <c r="H74" s="270"/>
      <c r="I74" s="270"/>
      <c r="J74" s="270"/>
    </row>
    <row r="75" spans="1:10" ht="14.65" thickBot="1">
      <c r="A75" s="354" t="e">
        <f>VLOOKUP(G75,'S3S3.4'!$A$30:$I$39,2,FALSE)</f>
        <v>#N/A</v>
      </c>
      <c r="B75" s="355"/>
      <c r="C75" s="355"/>
      <c r="D75" s="355"/>
      <c r="E75" s="355"/>
      <c r="F75" s="355"/>
      <c r="G75" s="274">
        <v>2</v>
      </c>
      <c r="H75" s="270"/>
      <c r="I75" s="270"/>
      <c r="J75" s="270"/>
    </row>
    <row r="76" spans="1:10" ht="15" customHeight="1" thickBot="1">
      <c r="A76" s="354" t="e">
        <f>VLOOKUP(G76,'S3S3.4'!$A$30:$I$39,2,FALSE)</f>
        <v>#N/A</v>
      </c>
      <c r="B76" s="355"/>
      <c r="C76" s="355"/>
      <c r="D76" s="355"/>
      <c r="E76" s="355"/>
      <c r="F76" s="355"/>
      <c r="G76" s="274">
        <v>3</v>
      </c>
      <c r="H76" s="270"/>
      <c r="I76" s="270"/>
      <c r="J76" s="270"/>
    </row>
    <row r="77" spans="1:10" s="270" customFormat="1" ht="15" customHeight="1" thickBot="1">
      <c r="A77" s="271" t="s">
        <v>46</v>
      </c>
      <c r="B77" s="277"/>
      <c r="C77" s="277"/>
      <c r="D77" s="277"/>
      <c r="E77" s="277"/>
      <c r="F77" s="277"/>
      <c r="G77" s="269"/>
    </row>
    <row r="78" spans="1:10" ht="14.65" thickBot="1">
      <c r="A78" s="354" t="e">
        <f>VLOOKUP(G78,'S3S3.5'!$A$32:$I$41,2,FALSE)</f>
        <v>#N/A</v>
      </c>
      <c r="B78" s="355"/>
      <c r="C78" s="355"/>
      <c r="D78" s="355"/>
      <c r="E78" s="355"/>
      <c r="F78" s="355"/>
      <c r="G78" s="274">
        <v>1</v>
      </c>
      <c r="H78" s="270"/>
      <c r="I78" s="270"/>
      <c r="J78" s="270"/>
    </row>
    <row r="79" spans="1:10" ht="14.65" thickBot="1">
      <c r="A79" s="354" t="e">
        <f>VLOOKUP(G79,'S3S3.5'!$A$32:$I$41,2,FALSE)</f>
        <v>#N/A</v>
      </c>
      <c r="B79" s="355"/>
      <c r="C79" s="355"/>
      <c r="D79" s="355"/>
      <c r="E79" s="355"/>
      <c r="F79" s="355"/>
      <c r="G79" s="274">
        <v>2</v>
      </c>
      <c r="H79" s="270"/>
      <c r="I79" s="270"/>
      <c r="J79" s="270"/>
    </row>
    <row r="80" spans="1:10" ht="15" customHeight="1" thickBot="1">
      <c r="A80" s="354" t="e">
        <f>VLOOKUP(G80,'S3S3.5'!$A$32:$I$41,2,FALSE)</f>
        <v>#N/A</v>
      </c>
      <c r="B80" s="355"/>
      <c r="C80" s="355"/>
      <c r="D80" s="355"/>
      <c r="E80" s="355"/>
      <c r="F80" s="355"/>
      <c r="G80" s="274">
        <v>3</v>
      </c>
      <c r="H80" s="270"/>
      <c r="I80" s="270"/>
      <c r="J80" s="270"/>
    </row>
    <row r="81" spans="1:10" s="270" customFormat="1" ht="15" customHeight="1" thickBot="1">
      <c r="A81" s="271" t="s">
        <v>48</v>
      </c>
      <c r="B81" s="277"/>
      <c r="C81" s="277"/>
      <c r="D81" s="277"/>
      <c r="E81" s="277"/>
      <c r="F81" s="277"/>
      <c r="G81" s="269"/>
    </row>
    <row r="82" spans="1:10" ht="14.65" thickBot="1">
      <c r="A82" s="365" t="e">
        <f>VLOOKUP(G82,'S3S3.6'!$A$30:$I$39,2,FALSE)</f>
        <v>#N/A</v>
      </c>
      <c r="B82" s="366"/>
      <c r="C82" s="366"/>
      <c r="D82" s="366"/>
      <c r="E82" s="366"/>
      <c r="F82" s="367"/>
      <c r="G82" s="274">
        <v>1</v>
      </c>
      <c r="H82" s="270"/>
      <c r="I82" s="270"/>
      <c r="J82" s="270"/>
    </row>
    <row r="83" spans="1:10" ht="14.65" thickBot="1">
      <c r="A83" s="365" t="e">
        <f>VLOOKUP(G83,'S3S3.6'!$A$30:$I$39,2,FALSE)</f>
        <v>#N/A</v>
      </c>
      <c r="B83" s="366"/>
      <c r="C83" s="366"/>
      <c r="D83" s="366"/>
      <c r="E83" s="366"/>
      <c r="F83" s="367"/>
      <c r="G83" s="274">
        <v>2</v>
      </c>
      <c r="H83" s="270"/>
      <c r="I83" s="270"/>
      <c r="J83" s="270"/>
    </row>
    <row r="84" spans="1:10" ht="15" customHeight="1" thickBot="1">
      <c r="A84" s="365" t="e">
        <f>VLOOKUP(G84,'S3S3.6'!$A$30:$I$39,2,FALSE)</f>
        <v>#N/A</v>
      </c>
      <c r="B84" s="366"/>
      <c r="C84" s="366"/>
      <c r="D84" s="366"/>
      <c r="E84" s="366"/>
      <c r="F84" s="367"/>
      <c r="G84" s="274">
        <v>3</v>
      </c>
      <c r="H84" s="270"/>
      <c r="I84" s="270"/>
      <c r="J84" s="270"/>
    </row>
    <row r="85" spans="1:10">
      <c r="A85" s="270"/>
      <c r="B85" s="270"/>
      <c r="C85" s="270"/>
      <c r="D85" s="270"/>
      <c r="E85" s="270"/>
      <c r="F85" s="270"/>
      <c r="G85" s="270"/>
      <c r="H85" s="270"/>
      <c r="I85" s="270"/>
      <c r="J85" s="270"/>
    </row>
    <row r="86" spans="1:10" ht="14.65" thickBot="1">
      <c r="A86" s="270"/>
      <c r="B86" s="270"/>
      <c r="C86" s="270"/>
      <c r="D86" s="270"/>
      <c r="E86" s="270"/>
      <c r="F86" s="270"/>
      <c r="G86" s="270"/>
      <c r="H86" s="270"/>
      <c r="I86" s="270"/>
      <c r="J86" s="270"/>
    </row>
    <row r="87" spans="1:10" ht="43.15" thickBot="1">
      <c r="A87" s="271" t="s">
        <v>575</v>
      </c>
      <c r="B87" s="272"/>
      <c r="C87" s="272"/>
      <c r="D87" s="272"/>
      <c r="E87" s="272"/>
      <c r="F87" s="272"/>
      <c r="G87" s="273" t="s">
        <v>569</v>
      </c>
      <c r="H87" s="270"/>
      <c r="I87" s="270"/>
      <c r="J87" s="270"/>
    </row>
    <row r="88" spans="1:10" s="270" customFormat="1" ht="15.4" thickBot="1">
      <c r="A88" s="271" t="s">
        <v>38</v>
      </c>
      <c r="B88" s="272"/>
      <c r="C88" s="272"/>
      <c r="D88" s="272"/>
      <c r="E88" s="272"/>
      <c r="F88" s="272"/>
      <c r="G88" s="265"/>
    </row>
    <row r="89" spans="1:10" ht="14.65" thickBot="1">
      <c r="A89" s="365" t="e">
        <f>VLOOKUP(G89,'S3S3.1'!$A$43:$I$52,2,FALSE)</f>
        <v>#N/A</v>
      </c>
      <c r="B89" s="366"/>
      <c r="C89" s="366"/>
      <c r="D89" s="366"/>
      <c r="E89" s="366"/>
      <c r="F89" s="367"/>
      <c r="G89" s="274">
        <v>1</v>
      </c>
      <c r="H89" s="270"/>
      <c r="I89" s="270"/>
      <c r="J89" s="270"/>
    </row>
    <row r="90" spans="1:10" ht="14.65" thickBot="1">
      <c r="A90" s="365" t="e">
        <f>VLOOKUP(G90,'S3S3.1'!$A$43:$I$52,2,FALSE)</f>
        <v>#N/A</v>
      </c>
      <c r="B90" s="366"/>
      <c r="C90" s="366"/>
      <c r="D90" s="366"/>
      <c r="E90" s="366"/>
      <c r="F90" s="367"/>
      <c r="G90" s="274">
        <v>2</v>
      </c>
      <c r="H90" s="270"/>
      <c r="I90" s="270"/>
      <c r="J90" s="270"/>
    </row>
    <row r="91" spans="1:10" ht="15" customHeight="1" thickBot="1">
      <c r="A91" s="365" t="e">
        <f>VLOOKUP(G91,'S3S3.1'!$A$43:$I$52,2,FALSE)</f>
        <v>#N/A</v>
      </c>
      <c r="B91" s="366"/>
      <c r="C91" s="366"/>
      <c r="D91" s="366"/>
      <c r="E91" s="366"/>
      <c r="F91" s="367"/>
      <c r="G91" s="274">
        <v>3</v>
      </c>
      <c r="H91" s="270"/>
      <c r="I91" s="270"/>
      <c r="J91" s="270"/>
    </row>
    <row r="92" spans="1:10" s="270" customFormat="1" ht="15" customHeight="1" thickBot="1">
      <c r="A92" s="276" t="s">
        <v>40</v>
      </c>
      <c r="B92" s="277"/>
      <c r="C92" s="277"/>
      <c r="D92" s="277"/>
      <c r="E92" s="277"/>
      <c r="F92" s="277"/>
      <c r="G92" s="266"/>
    </row>
    <row r="93" spans="1:10" ht="14.65" thickBot="1">
      <c r="A93" s="365" t="str">
        <f>VLOOKUP(G93,'S3S3.2'!$A$43:$I$52,2,FALSE)</f>
        <v>Require all instructor training programs to meet the Novice Teen Driver Education and Training Administrative Standards (NTDETAS), Section 3.2 (ANSTSE Model Training Materials for the Teaching Task and Stages for Driver Education Instructor Preparation Program).  Adopting a instructor training curriculum based upon national standards that is consistent across the State for all driver educators and emphasizes accepted best practices in course delivery and evaluations using various delivery modalities is essential and appropriate.</v>
      </c>
      <c r="B93" s="366"/>
      <c r="C93" s="366"/>
      <c r="D93" s="366"/>
      <c r="E93" s="366"/>
      <c r="F93" s="367"/>
      <c r="G93" s="274">
        <v>1</v>
      </c>
      <c r="H93" s="270"/>
      <c r="I93" s="270"/>
      <c r="J93" s="270"/>
    </row>
    <row r="94" spans="1:10" ht="14.65" thickBot="1">
      <c r="A94" s="365" t="str">
        <f>VLOOKUP(G94,'S3S3.2'!$A$43:$I$52,2,FALSE)</f>
        <v>Need to have the instructor candidates during the driver education classroom and BTW courses deliver a series of practice teaching assignments during the courses using lesson plans.</v>
      </c>
      <c r="B94" s="366"/>
      <c r="C94" s="366"/>
      <c r="D94" s="366"/>
      <c r="E94" s="366"/>
      <c r="F94" s="367"/>
      <c r="G94" s="274">
        <v>2</v>
      </c>
      <c r="H94" s="270"/>
      <c r="I94" s="270"/>
      <c r="J94" s="270"/>
    </row>
    <row r="95" spans="1:10" ht="15" customHeight="1" thickBot="1">
      <c r="A95" s="365" t="str">
        <f>VLOOKUP(G95,'S3S3.2'!$A$43:$I$52,2,FALSE)</f>
        <v>Require all instructor training programs to provide a course in the curriculum standards (content, the driving task) of driver education as is outlined by the ADTSEA Curriculum Standards or DSAA Curriculum Standards</v>
      </c>
      <c r="B95" s="366"/>
      <c r="C95" s="366"/>
      <c r="D95" s="366"/>
      <c r="E95" s="366"/>
      <c r="F95" s="367"/>
      <c r="G95" s="274">
        <v>3</v>
      </c>
      <c r="H95" s="270"/>
      <c r="I95" s="270"/>
      <c r="J95" s="270"/>
    </row>
    <row r="96" spans="1:10" s="270" customFormat="1" ht="15" customHeight="1" thickBot="1">
      <c r="A96" s="276" t="s">
        <v>42</v>
      </c>
      <c r="B96" s="277"/>
      <c r="C96" s="277"/>
      <c r="D96" s="277"/>
      <c r="E96" s="277"/>
      <c r="F96" s="277"/>
      <c r="G96" s="266"/>
    </row>
    <row r="97" spans="1:10" ht="14.65" thickBot="1">
      <c r="A97" s="365" t="e">
        <f>VLOOKUP(G97,'S3S3.3'!$A$43:$I$52,2,FALSE)</f>
        <v>#N/A</v>
      </c>
      <c r="B97" s="366"/>
      <c r="C97" s="366"/>
      <c r="D97" s="366"/>
      <c r="E97" s="366"/>
      <c r="F97" s="367"/>
      <c r="G97" s="274">
        <v>1</v>
      </c>
      <c r="H97" s="270"/>
      <c r="I97" s="270"/>
      <c r="J97" s="270"/>
    </row>
    <row r="98" spans="1:10" ht="14.65" thickBot="1">
      <c r="A98" s="365" t="e">
        <f>VLOOKUP(G98,'S3S3.3'!$A$43:$I$52,2,FALSE)</f>
        <v>#N/A</v>
      </c>
      <c r="B98" s="366"/>
      <c r="C98" s="366"/>
      <c r="D98" s="366"/>
      <c r="E98" s="366"/>
      <c r="F98" s="367"/>
      <c r="G98" s="274">
        <v>2</v>
      </c>
      <c r="H98" s="270"/>
      <c r="I98" s="270"/>
      <c r="J98" s="270"/>
    </row>
    <row r="99" spans="1:10" ht="15" customHeight="1" thickBot="1">
      <c r="A99" s="365" t="e">
        <f>VLOOKUP(G99,'S3S3.3'!$A$43:$I$52,2,FALSE)</f>
        <v>#N/A</v>
      </c>
      <c r="B99" s="366"/>
      <c r="C99" s="366"/>
      <c r="D99" s="366"/>
      <c r="E99" s="366"/>
      <c r="F99" s="367"/>
      <c r="G99" s="274">
        <v>3</v>
      </c>
      <c r="H99" s="270"/>
      <c r="I99" s="270"/>
      <c r="J99" s="270"/>
    </row>
    <row r="100" spans="1:10" s="270" customFormat="1" ht="15" customHeight="1" thickBot="1">
      <c r="A100" s="271" t="s">
        <v>44</v>
      </c>
      <c r="B100" s="277"/>
      <c r="C100" s="277"/>
      <c r="D100" s="277"/>
      <c r="E100" s="277"/>
      <c r="F100" s="277"/>
      <c r="G100" s="269"/>
    </row>
    <row r="101" spans="1:10" ht="14.65" thickBot="1">
      <c r="A101" s="365" t="str">
        <f>VLOOKUP(G101,'S3S3.4'!$A$43:$I$52,2,FALSE)</f>
        <v>Review and revise the in-vehicle teaching skills assessment.  The in-vehicle teaching skills assessment should be developed and utilized at the end of the two year driver education provisional certification to ensure a minimum level of proficiency in teaching driver education BTW. This opportunity is in line with NTDETAS 2017 Revised Instructor Qualification Standard 3.4.1.</v>
      </c>
      <c r="B101" s="366"/>
      <c r="C101" s="366"/>
      <c r="D101" s="366"/>
      <c r="E101" s="366"/>
      <c r="F101" s="367"/>
      <c r="G101" s="274">
        <v>1</v>
      </c>
      <c r="H101" s="270"/>
      <c r="I101" s="270"/>
      <c r="J101" s="270"/>
    </row>
    <row r="102" spans="1:10" ht="14.65" thickBot="1">
      <c r="A102" s="365" t="str">
        <f>VLOOKUP(G102,'S3S3.4'!$A$43:$I$52,2,FALSE)</f>
        <v>Review and revise the instructor knowledge test.  The instructor knowledge test should include assessment of the driver education instructor’s knowledge on NH driver education administrative rules and regulations (instructor and program responsibilities, classroom resources (textbooks and curriculum) and equipment, in-vehicle equipment (and materials), assessment requirements for both classroom and BTW, recording keeping requirements, etc.  This opportunity is in line with NTDETAS 2017 Revised Instructor Qualification Standard 3.4.1.</v>
      </c>
      <c r="B102" s="366"/>
      <c r="C102" s="366"/>
      <c r="D102" s="366"/>
      <c r="E102" s="366"/>
      <c r="F102" s="367"/>
      <c r="G102" s="274">
        <v>2</v>
      </c>
      <c r="H102" s="270"/>
      <c r="I102" s="270"/>
      <c r="J102" s="270"/>
    </row>
    <row r="103" spans="1:10" ht="15" customHeight="1" thickBot="1">
      <c r="A103" s="365" t="str">
        <f>VLOOKUP(G103,'S3S3.4'!$A$43:$I$52,2,FALSE)</f>
        <v xml:space="preserve"> Review and revise the State approved exit assessments, including the driver knowledge test. The driver knowledge test should not just focus upon the NH traffic laws, but should also focus on highway transportation system, perception of risk, managing time, space, and visibility when driving, decision making skills, identifying current and emerging vehicle technologies, etc.  This opportunity is in line with NTDETAS 2017 Revised Instructor Qualification Standard 3.4.1.</v>
      </c>
      <c r="B103" s="366"/>
      <c r="C103" s="366"/>
      <c r="D103" s="366"/>
      <c r="E103" s="366"/>
      <c r="F103" s="367"/>
      <c r="G103" s="274">
        <v>3</v>
      </c>
      <c r="H103" s="270"/>
      <c r="I103" s="270"/>
      <c r="J103" s="270"/>
    </row>
    <row r="104" spans="1:10" s="270" customFormat="1" ht="15" customHeight="1" thickBot="1">
      <c r="A104" s="271" t="s">
        <v>46</v>
      </c>
      <c r="B104" s="277"/>
      <c r="C104" s="277"/>
      <c r="D104" s="277"/>
      <c r="E104" s="277"/>
      <c r="F104" s="277"/>
      <c r="G104" s="269"/>
    </row>
    <row r="105" spans="1:10" ht="14.65" thickBot="1">
      <c r="A105" s="365" t="str">
        <f>VLOOKUP(G105,'S3S3.5'!$A$45:$I$54,2,FALSE)</f>
        <v xml:space="preserve">The instructor candidates in the AAA instructor training program needs to successfully complete post instructor courses as specified by NH and recommended by the Instructor Qualification Standard 3.5.4    </v>
      </c>
      <c r="B105" s="366"/>
      <c r="C105" s="366"/>
      <c r="D105" s="366"/>
      <c r="E105" s="366"/>
      <c r="F105" s="367"/>
      <c r="G105" s="274">
        <v>1</v>
      </c>
      <c r="H105" s="270"/>
      <c r="I105" s="270"/>
      <c r="J105" s="270"/>
    </row>
    <row r="106" spans="1:10" ht="14.65" thickBot="1">
      <c r="A106" s="365" t="e">
        <f>VLOOKUP(G106,'S3S3.5'!$A$45:$I$54,2,FALSE)</f>
        <v>#N/A</v>
      </c>
      <c r="B106" s="366"/>
      <c r="C106" s="366"/>
      <c r="D106" s="366"/>
      <c r="E106" s="366"/>
      <c r="F106" s="367"/>
      <c r="G106" s="274">
        <v>2</v>
      </c>
      <c r="H106" s="270"/>
      <c r="I106" s="270"/>
      <c r="J106" s="270"/>
    </row>
    <row r="107" spans="1:10" ht="15" customHeight="1" thickBot="1">
      <c r="A107" s="365" t="e">
        <f>VLOOKUP(G107,'S3S3.5'!$A$45:$I$54,2,FALSE)</f>
        <v>#N/A</v>
      </c>
      <c r="B107" s="366"/>
      <c r="C107" s="366"/>
      <c r="D107" s="366"/>
      <c r="E107" s="366"/>
      <c r="F107" s="367"/>
      <c r="G107" s="274">
        <v>3</v>
      </c>
      <c r="H107" s="270"/>
      <c r="I107" s="270"/>
      <c r="J107" s="270"/>
    </row>
    <row r="108" spans="1:10" s="270" customFormat="1" ht="15" customHeight="1" thickBot="1">
      <c r="A108" s="271" t="s">
        <v>48</v>
      </c>
      <c r="B108" s="277"/>
      <c r="C108" s="277"/>
      <c r="D108" s="277"/>
      <c r="E108" s="277"/>
      <c r="F108" s="277"/>
      <c r="G108" s="269"/>
    </row>
    <row r="109" spans="1:10" ht="14.65" thickBot="1">
      <c r="A109" s="365" t="e">
        <f>VLOOKUP(G109,'S3S3.6'!$A$43:$I$52,2,FALSE)</f>
        <v>#N/A</v>
      </c>
      <c r="B109" s="366"/>
      <c r="C109" s="366"/>
      <c r="D109" s="366"/>
      <c r="E109" s="366"/>
      <c r="F109" s="367"/>
      <c r="G109" s="274">
        <v>1</v>
      </c>
      <c r="H109" s="270"/>
      <c r="I109" s="270"/>
      <c r="J109" s="270"/>
    </row>
    <row r="110" spans="1:10" ht="14.65" thickBot="1">
      <c r="A110" s="365" t="e">
        <f>VLOOKUP(G110,'S3S3.6'!$A$43:$I$52,2,FALSE)</f>
        <v>#N/A</v>
      </c>
      <c r="B110" s="366"/>
      <c r="C110" s="366"/>
      <c r="D110" s="366"/>
      <c r="E110" s="366"/>
      <c r="F110" s="367"/>
      <c r="G110" s="274">
        <v>2</v>
      </c>
      <c r="H110" s="270"/>
      <c r="I110" s="270"/>
      <c r="J110" s="270"/>
    </row>
    <row r="111" spans="1:10" ht="15" customHeight="1" thickBot="1">
      <c r="A111" s="365" t="str">
        <f>VLOOKUP(G111,'S3S3.6'!$A$43:$I$52,2,FALSE)</f>
        <v xml:space="preserve">NH should develop formal exit assessments for instructor candidates (including those who have provisional certification) for in-vehicle teaching skills and for advanced knowledge of concepts and teaching.  </v>
      </c>
      <c r="B111" s="366"/>
      <c r="C111" s="366"/>
      <c r="D111" s="366"/>
      <c r="E111" s="366"/>
      <c r="F111" s="367"/>
      <c r="G111" s="274">
        <v>3</v>
      </c>
      <c r="H111" s="270"/>
      <c r="I111" s="270"/>
      <c r="J111" s="270"/>
    </row>
  </sheetData>
  <mergeCells count="54">
    <mergeCell ref="A107:F107"/>
    <mergeCell ref="A109:F109"/>
    <mergeCell ref="A110:F110"/>
    <mergeCell ref="A111:F111"/>
    <mergeCell ref="A101:F101"/>
    <mergeCell ref="A102:F102"/>
    <mergeCell ref="A103:F103"/>
    <mergeCell ref="A105:F105"/>
    <mergeCell ref="A106:F106"/>
    <mergeCell ref="A94:F94"/>
    <mergeCell ref="A95:F95"/>
    <mergeCell ref="A97:F97"/>
    <mergeCell ref="A98:F98"/>
    <mergeCell ref="A99:F99"/>
    <mergeCell ref="A83:F83"/>
    <mergeCell ref="A84:F84"/>
    <mergeCell ref="A89:F89"/>
    <mergeCell ref="A90:F90"/>
    <mergeCell ref="A91:F91"/>
    <mergeCell ref="A36:F36"/>
    <mergeCell ref="A37:F37"/>
    <mergeCell ref="A38:F38"/>
    <mergeCell ref="A40:F40"/>
    <mergeCell ref="A41:F41"/>
    <mergeCell ref="A6:B6"/>
    <mergeCell ref="A7:B7"/>
    <mergeCell ref="A8:B8"/>
    <mergeCell ref="A9:B9"/>
    <mergeCell ref="A10:B10"/>
    <mergeCell ref="A58:F58"/>
    <mergeCell ref="A62:F62"/>
    <mergeCell ref="A63:F63"/>
    <mergeCell ref="A64:F64"/>
    <mergeCell ref="A50:F50"/>
    <mergeCell ref="A52:F52"/>
    <mergeCell ref="A53:F53"/>
    <mergeCell ref="A54:F54"/>
    <mergeCell ref="A56:F56"/>
    <mergeCell ref="A93:F93"/>
    <mergeCell ref="A72:F72"/>
    <mergeCell ref="A74:F74"/>
    <mergeCell ref="A82:F82"/>
    <mergeCell ref="A42:F42"/>
    <mergeCell ref="A44:F44"/>
    <mergeCell ref="A45:F45"/>
    <mergeCell ref="A46:F46"/>
    <mergeCell ref="A48:F48"/>
    <mergeCell ref="A49:F49"/>
    <mergeCell ref="A66:F66"/>
    <mergeCell ref="A67:F67"/>
    <mergeCell ref="A68:F68"/>
    <mergeCell ref="A70:F70"/>
    <mergeCell ref="A71:F71"/>
    <mergeCell ref="A57:F57"/>
  </mergeCells>
  <conditionalFormatting sqref="H1">
    <cfRule type="containsText" dxfId="366" priority="1" operator="containsText" text="n/a">
      <formula>NOT(ISERROR(SEARCH("n/a",H1)))</formula>
    </cfRule>
    <cfRule type="containsText" dxfId="365" priority="2" operator="containsText" text="no">
      <formula>NOT(ISERROR(SEARCH("no",H1)))</formula>
    </cfRule>
  </conditionalFormatting>
  <hyperlinks>
    <hyperlink ref="H1" location="TOC!A1" display="Return to Table of Contents" xr:uid="{00000000-0004-0000-1700-000000000000}"/>
    <hyperlink ref="C1" location="'S3'!G3" display="'S3'!G3" xr:uid="{00000000-0004-0000-1700-000001000000}"/>
    <hyperlink ref="D5" location="'S3'!G3" display="'S3'!G3" xr:uid="{00000000-0004-0000-1700-000002000000}"/>
    <hyperlink ref="E5" location="'S3'!G18" display="'S3'!G18" xr:uid="{00000000-0004-0000-1700-000003000000}"/>
    <hyperlink ref="F5" location="'S3'!G106" display="'S3'!G106" xr:uid="{00000000-0004-0000-1700-000004000000}"/>
    <hyperlink ref="G5" location="'S3'!G109" display="'S3'!G109" xr:uid="{00000000-0004-0000-1700-000005000000}"/>
    <hyperlink ref="H5" location="'S3'!G114" display="'S3'!G114" xr:uid="{00000000-0004-0000-1700-000006000000}"/>
    <hyperlink ref="I5" location="'S3'!G126" display="'S3'!G126" xr:uid="{00000000-0004-0000-1700-000007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Assessment_DataCollection!$V$2:$V$4</xm:f>
          </x14:formula1>
          <xm:sqref>G41:G43 G94:G96 G110:G111 G63:G65 G90:G92 G83:G84 G45:G47 G37:G39 G67:G69 G57:G58 G71:G73 G98:G100 G49:G51 G53:G55 G75:G77 G79:G81 G102:G104 G106:G108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31"/>
  <sheetViews>
    <sheetView topLeftCell="L1" workbookViewId="0">
      <pane ySplit="2" topLeftCell="A3" activePane="bottomLeft" state="frozen"/>
      <selection pane="bottomLeft"/>
    </sheetView>
  </sheetViews>
  <sheetFormatPr defaultRowHeight="14.25"/>
  <cols>
    <col min="1" max="1" width="9.140625" style="104" customWidth="1"/>
    <col min="2" max="2" width="63.140625" style="102" customWidth="1"/>
    <col min="3" max="3" width="10" customWidth="1"/>
    <col min="4" max="4" width="11.42578125" customWidth="1"/>
    <col min="5" max="5" width="9.140625" customWidth="1"/>
    <col min="6" max="6" width="8.7109375" style="37"/>
    <col min="7" max="7" width="63.140625" style="122" customWidth="1"/>
    <col min="8" max="8" width="13.5703125" style="133" customWidth="1"/>
    <col min="9" max="9" width="21.5703125" customWidth="1"/>
    <col min="10" max="11" width="41.5703125" customWidth="1"/>
    <col min="12" max="12" width="13.5703125" style="133" customWidth="1"/>
    <col min="13" max="13" width="50.42578125" customWidth="1"/>
    <col min="14" max="17" width="41.5703125" customWidth="1"/>
    <col min="18" max="19" width="12.5703125" customWidth="1"/>
  </cols>
  <sheetData>
    <row r="1" spans="1:19" s="93" customFormat="1" ht="14.65" thickBot="1">
      <c r="A1" s="57" t="s">
        <v>216</v>
      </c>
      <c r="B1" s="150" t="s">
        <v>610</v>
      </c>
      <c r="C1" s="103" t="s">
        <v>81</v>
      </c>
      <c r="D1" s="107"/>
      <c r="F1" s="57" t="s">
        <v>216</v>
      </c>
      <c r="G1" s="58" t="s">
        <v>217</v>
      </c>
      <c r="H1" s="218"/>
      <c r="I1" s="163"/>
      <c r="J1" s="163"/>
      <c r="K1" s="172" t="s">
        <v>81</v>
      </c>
      <c r="L1" s="167"/>
      <c r="M1" s="174" t="s">
        <v>218</v>
      </c>
      <c r="N1" s="167"/>
      <c r="O1" s="167"/>
      <c r="P1" s="172" t="s">
        <v>81</v>
      </c>
      <c r="Q1" s="167"/>
      <c r="R1" s="229" t="s">
        <v>218</v>
      </c>
      <c r="S1" s="197"/>
    </row>
    <row r="2" spans="1:19" ht="42.4" thickBot="1">
      <c r="A2" s="124">
        <f>Assessment_DataCollection!A512</f>
        <v>4</v>
      </c>
      <c r="B2" s="159" t="str">
        <f>Assessment_DataCollection!B512</f>
        <v>Coordination with Driver Licensing</v>
      </c>
      <c r="C2" s="124" t="str">
        <f>Assessment_DataCollection!C512</f>
        <v>Public</v>
      </c>
      <c r="D2" s="156" t="str">
        <f>Assessment_DataCollection!D512</f>
        <v>Private/ Commercial</v>
      </c>
      <c r="E2" s="123"/>
      <c r="F2" s="8">
        <v>4</v>
      </c>
      <c r="G2" s="158" t="s">
        <v>969</v>
      </c>
      <c r="H2" s="228" t="s">
        <v>220</v>
      </c>
      <c r="I2" s="185" t="s">
        <v>221</v>
      </c>
      <c r="J2" s="186" t="s">
        <v>222</v>
      </c>
      <c r="K2" s="186" t="s">
        <v>223</v>
      </c>
      <c r="L2" s="222" t="s">
        <v>224</v>
      </c>
      <c r="M2" s="128" t="s">
        <v>225</v>
      </c>
      <c r="N2" s="166" t="s">
        <v>226</v>
      </c>
      <c r="O2" s="128" t="s">
        <v>227</v>
      </c>
      <c r="P2" s="196" t="s">
        <v>228</v>
      </c>
      <c r="Q2" s="186" t="s">
        <v>223</v>
      </c>
      <c r="R2" s="223" t="s">
        <v>229</v>
      </c>
      <c r="S2" s="223" t="s">
        <v>230</v>
      </c>
    </row>
    <row r="3" spans="1:19" ht="33.950000000000003" customHeight="1" thickBot="1">
      <c r="A3" s="157">
        <f>Assessment_DataCollection!A513</f>
        <v>4.0999999999999996</v>
      </c>
      <c r="B3" s="225" t="str">
        <f>Assessment_DataCollection!B513</f>
        <v>Communication Between the State Driver Education Agency/Agencies and the Driver Licensing Authority</v>
      </c>
      <c r="C3" s="3" t="s">
        <v>15</v>
      </c>
      <c r="D3" s="3"/>
      <c r="E3" s="270"/>
      <c r="F3" s="8">
        <v>4.0999999999999996</v>
      </c>
      <c r="G3" s="225" t="s">
        <v>970</v>
      </c>
      <c r="H3" s="220"/>
      <c r="I3" s="187"/>
      <c r="J3" s="187"/>
      <c r="K3" s="215"/>
      <c r="L3" s="221"/>
      <c r="M3" s="187"/>
      <c r="N3" s="187"/>
      <c r="O3" s="187"/>
      <c r="P3" s="188"/>
      <c r="Q3" s="188"/>
      <c r="R3" s="224"/>
      <c r="S3" s="224"/>
    </row>
    <row r="4" spans="1:19" ht="57.4" thickBot="1">
      <c r="A4" s="157" t="str">
        <f>Assessment_DataCollection!A514</f>
        <v>4.1.1</v>
      </c>
      <c r="B4" s="225" t="str">
        <f>Assessment_DataCollection!B514</f>
        <v>4.1.1 States shall have a formal system for communication and collaboration between the State driver education agency/agencies and the State driver licensing authority. This system must share information between these agencies</v>
      </c>
      <c r="C4" s="3" t="str">
        <f>Assessment_DataCollection!C514</f>
        <v>Yes</v>
      </c>
      <c r="D4" s="3" t="str">
        <f>Assessment_DataCollection!D514</f>
        <v>Yes</v>
      </c>
      <c r="E4" s="270"/>
      <c r="F4" s="8" t="s">
        <v>971</v>
      </c>
      <c r="G4" s="225" t="s">
        <v>972</v>
      </c>
      <c r="H4" s="189" t="s">
        <v>15</v>
      </c>
      <c r="I4" s="190"/>
      <c r="J4" s="191"/>
      <c r="K4" s="191"/>
      <c r="L4" s="189"/>
      <c r="M4" s="191"/>
      <c r="N4" s="191"/>
      <c r="O4" s="197"/>
      <c r="P4" s="197"/>
      <c r="Q4" s="197"/>
      <c r="R4" s="214"/>
      <c r="S4" s="214"/>
    </row>
    <row r="5" spans="1:19" ht="324.75" customHeight="1">
      <c r="A5" s="124"/>
      <c r="B5" s="230"/>
      <c r="C5" s="231"/>
      <c r="D5" s="232"/>
      <c r="E5" s="270"/>
      <c r="F5" s="8"/>
      <c r="G5" s="59" t="s">
        <v>973</v>
      </c>
      <c r="H5" s="192"/>
      <c r="I5" s="193"/>
      <c r="J5" s="194"/>
      <c r="K5" s="195"/>
      <c r="L5" s="216">
        <v>44278</v>
      </c>
      <c r="M5" s="216" t="s">
        <v>974</v>
      </c>
      <c r="N5" s="198" t="s">
        <v>975</v>
      </c>
      <c r="O5" s="217"/>
      <c r="P5" s="199"/>
      <c r="Q5" s="200"/>
      <c r="R5" s="217" t="s">
        <v>258</v>
      </c>
      <c r="S5" s="217"/>
    </row>
    <row r="6" spans="1:19">
      <c r="A6" s="157">
        <f>Assessment_DataCollection!A516</f>
        <v>4.2</v>
      </c>
      <c r="B6" s="225" t="str">
        <f>Assessment_DataCollection!B516</f>
        <v>GDL System</v>
      </c>
      <c r="C6" s="3"/>
      <c r="D6" s="3"/>
      <c r="E6" s="270"/>
      <c r="F6" s="8">
        <v>4.2</v>
      </c>
      <c r="G6" s="225" t="s">
        <v>976</v>
      </c>
      <c r="H6" s="189"/>
      <c r="I6" s="190"/>
      <c r="J6" s="191"/>
      <c r="K6" s="191"/>
      <c r="L6" s="189"/>
      <c r="M6" s="322"/>
      <c r="N6" s="191"/>
      <c r="O6" s="197"/>
      <c r="P6" s="197"/>
      <c r="Q6" s="197"/>
      <c r="R6" s="214"/>
      <c r="S6" s="214"/>
    </row>
    <row r="7" spans="1:19" ht="57.4" thickBot="1">
      <c r="A7" s="157" t="str">
        <f>Assessment_DataCollection!A517</f>
        <v>4.2.1</v>
      </c>
      <c r="B7" s="225"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C7" s="3" t="str">
        <f>Assessment_DataCollection!C517</f>
        <v>No</v>
      </c>
      <c r="D7" s="3" t="str">
        <f>Assessment_DataCollection!D517</f>
        <v>No</v>
      </c>
      <c r="E7" s="270"/>
      <c r="F7" s="8" t="s">
        <v>977</v>
      </c>
      <c r="G7" s="225" t="s">
        <v>978</v>
      </c>
      <c r="H7" s="189"/>
      <c r="I7" s="190"/>
      <c r="J7" s="191"/>
      <c r="K7" s="191"/>
      <c r="L7" s="189"/>
      <c r="M7" s="191"/>
      <c r="N7" s="191"/>
      <c r="O7" s="197"/>
      <c r="P7" s="197"/>
      <c r="Q7" s="197"/>
      <c r="R7" s="214"/>
      <c r="S7" s="214"/>
    </row>
    <row r="8" spans="1:19" ht="254.25" customHeight="1">
      <c r="A8" s="124"/>
      <c r="B8" s="230"/>
      <c r="C8" s="231"/>
      <c r="D8" s="232"/>
      <c r="E8" s="270"/>
      <c r="F8" s="8"/>
      <c r="G8" s="59" t="s">
        <v>979</v>
      </c>
      <c r="H8" s="192">
        <v>44278</v>
      </c>
      <c r="I8" s="193" t="s">
        <v>980</v>
      </c>
      <c r="J8" s="194" t="s">
        <v>981</v>
      </c>
      <c r="K8" s="195"/>
      <c r="L8" s="216">
        <v>44279</v>
      </c>
      <c r="M8" s="216" t="s">
        <v>982</v>
      </c>
      <c r="N8" s="198" t="s">
        <v>983</v>
      </c>
      <c r="O8" s="217"/>
      <c r="P8" s="199"/>
      <c r="Q8" s="200"/>
      <c r="R8" s="217" t="s">
        <v>258</v>
      </c>
      <c r="S8" s="217"/>
    </row>
    <row r="9" spans="1:19" ht="43.15" thickBot="1">
      <c r="A9" s="157" t="str">
        <f>Assessment_DataCollection!A519</f>
        <v>4.2.2</v>
      </c>
      <c r="B9" s="225" t="str">
        <f>Assessment_DataCollection!B519</f>
        <v>4.2.2 States shall have a GDL system that includes, incorporates, or integrates multi-stage driver education that meets these Novice Teen Driver Education and Training Administrative Standards</v>
      </c>
      <c r="C9" s="3" t="str">
        <f>Assessment_DataCollection!C519</f>
        <v>Planned</v>
      </c>
      <c r="D9" s="3" t="str">
        <f>Assessment_DataCollection!D519</f>
        <v>Planned</v>
      </c>
      <c r="E9" s="270"/>
      <c r="F9" s="8" t="s">
        <v>984</v>
      </c>
      <c r="G9" s="225" t="s">
        <v>985</v>
      </c>
      <c r="H9" s="189"/>
      <c r="I9" s="190"/>
      <c r="J9" s="191"/>
      <c r="K9" s="191"/>
      <c r="L9" s="189"/>
      <c r="M9" s="191"/>
      <c r="N9" s="191"/>
      <c r="O9" s="197"/>
      <c r="P9" s="197"/>
      <c r="Q9" s="197"/>
      <c r="R9" s="214"/>
      <c r="S9" s="214"/>
    </row>
    <row r="10" spans="1:19" ht="135">
      <c r="A10" s="124"/>
      <c r="B10" s="230"/>
      <c r="C10" s="231"/>
      <c r="D10" s="232"/>
      <c r="E10" s="270"/>
      <c r="F10" s="8"/>
      <c r="G10" s="59" t="s">
        <v>986</v>
      </c>
      <c r="H10" s="192"/>
      <c r="I10" s="193"/>
      <c r="J10" s="194"/>
      <c r="K10" s="195"/>
      <c r="L10" s="216">
        <v>44279</v>
      </c>
      <c r="M10" s="216" t="s">
        <v>987</v>
      </c>
      <c r="N10" s="198" t="s">
        <v>988</v>
      </c>
      <c r="O10" s="217"/>
      <c r="P10" s="199"/>
      <c r="Q10" s="200"/>
      <c r="R10" s="217" t="s">
        <v>258</v>
      </c>
      <c r="S10" s="217"/>
    </row>
    <row r="11" spans="1:19" ht="135">
      <c r="A11" s="124"/>
      <c r="B11" s="230"/>
      <c r="C11" s="231"/>
      <c r="D11" s="232"/>
      <c r="E11" s="270"/>
      <c r="F11" s="8"/>
      <c r="G11" s="59" t="s">
        <v>989</v>
      </c>
      <c r="H11" s="192">
        <v>44278</v>
      </c>
      <c r="I11" s="193" t="s">
        <v>980</v>
      </c>
      <c r="J11" s="194" t="s">
        <v>990</v>
      </c>
      <c r="K11" s="195" t="s">
        <v>991</v>
      </c>
      <c r="L11" s="216">
        <v>44279</v>
      </c>
      <c r="M11" s="216" t="s">
        <v>992</v>
      </c>
      <c r="N11" s="198" t="s">
        <v>993</v>
      </c>
      <c r="O11" s="217"/>
      <c r="P11" s="199"/>
      <c r="Q11" s="200"/>
      <c r="R11" s="217" t="s">
        <v>258</v>
      </c>
      <c r="S11" s="217"/>
    </row>
    <row r="12" spans="1:19" ht="27">
      <c r="A12" s="124"/>
      <c r="B12" s="230"/>
      <c r="C12" s="231"/>
      <c r="D12" s="232"/>
      <c r="E12" s="270"/>
      <c r="F12" s="8"/>
      <c r="G12" s="59" t="s">
        <v>994</v>
      </c>
      <c r="H12" s="192">
        <v>44278</v>
      </c>
      <c r="I12" s="193" t="s">
        <v>980</v>
      </c>
      <c r="J12" s="194" t="s">
        <v>255</v>
      </c>
      <c r="K12" s="195"/>
      <c r="L12" s="216">
        <v>44279</v>
      </c>
      <c r="M12" s="216" t="s">
        <v>995</v>
      </c>
      <c r="N12" s="198" t="s">
        <v>996</v>
      </c>
      <c r="O12" s="217"/>
      <c r="P12" s="199"/>
      <c r="Q12" s="200"/>
      <c r="R12" s="217" t="s">
        <v>239</v>
      </c>
      <c r="S12" s="217"/>
    </row>
    <row r="13" spans="1:19" ht="42.75" customHeight="1">
      <c r="A13" s="124"/>
      <c r="B13" s="230"/>
      <c r="C13" s="231"/>
      <c r="D13" s="232"/>
      <c r="E13" s="270"/>
      <c r="F13" s="8"/>
      <c r="G13" s="59" t="s">
        <v>997</v>
      </c>
      <c r="H13" s="192">
        <v>44278</v>
      </c>
      <c r="I13" s="193" t="s">
        <v>980</v>
      </c>
      <c r="J13" s="194" t="s">
        <v>998</v>
      </c>
      <c r="K13" s="195"/>
      <c r="L13" s="216">
        <v>44279</v>
      </c>
      <c r="M13" s="216" t="s">
        <v>999</v>
      </c>
      <c r="N13" s="198" t="s">
        <v>1000</v>
      </c>
      <c r="O13" s="217"/>
      <c r="P13" s="199"/>
      <c r="Q13" s="200"/>
      <c r="R13" s="217" t="s">
        <v>239</v>
      </c>
      <c r="S13" s="217"/>
    </row>
    <row r="14" spans="1:19" ht="148.5">
      <c r="A14" s="124"/>
      <c r="B14" s="230"/>
      <c r="C14" s="231"/>
      <c r="D14" s="232"/>
      <c r="E14" s="270"/>
      <c r="F14" s="8"/>
      <c r="G14" s="59" t="s">
        <v>1001</v>
      </c>
      <c r="H14" s="192"/>
      <c r="I14" s="193"/>
      <c r="J14" s="194"/>
      <c r="K14" s="195"/>
      <c r="L14" s="216">
        <v>44279</v>
      </c>
      <c r="M14" s="216" t="s">
        <v>1002</v>
      </c>
      <c r="N14" s="198" t="s">
        <v>1003</v>
      </c>
      <c r="O14" s="217"/>
      <c r="P14" s="199"/>
      <c r="Q14" s="200"/>
      <c r="R14" s="217" t="s">
        <v>258</v>
      </c>
      <c r="S14" s="217"/>
    </row>
    <row r="15" spans="1:19" ht="270">
      <c r="A15" s="124"/>
      <c r="B15" s="230"/>
      <c r="C15" s="231"/>
      <c r="D15" s="232"/>
      <c r="E15" s="270"/>
      <c r="F15" s="8"/>
      <c r="G15" s="59" t="s">
        <v>1004</v>
      </c>
      <c r="H15" s="192"/>
      <c r="I15" s="193"/>
      <c r="J15" s="194"/>
      <c r="K15" s="195"/>
      <c r="L15" s="216">
        <v>44279</v>
      </c>
      <c r="M15" s="216" t="s">
        <v>1005</v>
      </c>
      <c r="N15" s="198" t="s">
        <v>1006</v>
      </c>
      <c r="O15" s="217"/>
      <c r="P15" s="199"/>
      <c r="Q15" s="200"/>
      <c r="R15" s="217" t="s">
        <v>258</v>
      </c>
      <c r="S15" s="217"/>
    </row>
    <row r="16" spans="1:19" ht="57.4" thickBot="1">
      <c r="A16" s="157" t="str">
        <f>Assessment_DataCollection!A526</f>
        <v>4.2.3</v>
      </c>
      <c r="B16" s="225" t="str">
        <f>Assessment_DataCollection!B526</f>
        <v>4.2.3 States should not reduce the time requirements in the GDL process for successful completion of driver education. Instead, States should consider extending the GDL process for those who do not take driver education</v>
      </c>
      <c r="C16" s="3" t="str">
        <f>Assessment_DataCollection!C526</f>
        <v>No</v>
      </c>
      <c r="D16" s="3" t="str">
        <f>Assessment_DataCollection!D526</f>
        <v>No</v>
      </c>
      <c r="E16" s="270"/>
      <c r="F16" s="8" t="s">
        <v>1007</v>
      </c>
      <c r="G16" s="225" t="s">
        <v>1008</v>
      </c>
      <c r="H16" s="189"/>
      <c r="I16" s="190"/>
      <c r="J16" s="191"/>
      <c r="K16" s="191"/>
      <c r="L16" s="189"/>
      <c r="M16" s="191"/>
      <c r="N16" s="191"/>
      <c r="O16" s="197"/>
      <c r="P16" s="197"/>
      <c r="Q16" s="197"/>
      <c r="R16" s="214"/>
      <c r="S16" s="214"/>
    </row>
    <row r="17" spans="1:19" ht="94.5">
      <c r="A17" s="124"/>
      <c r="B17" s="230"/>
      <c r="C17" s="231"/>
      <c r="D17" s="232"/>
      <c r="E17" s="270"/>
      <c r="F17" s="8"/>
      <c r="G17" s="59" t="s">
        <v>1009</v>
      </c>
      <c r="H17" s="192"/>
      <c r="I17" s="193"/>
      <c r="J17" s="194"/>
      <c r="K17" s="195"/>
      <c r="L17" s="216">
        <v>44279</v>
      </c>
      <c r="M17" s="216" t="s">
        <v>1010</v>
      </c>
      <c r="N17" s="198" t="s">
        <v>1011</v>
      </c>
      <c r="O17" s="217"/>
      <c r="P17" s="199"/>
      <c r="Q17" s="200"/>
      <c r="R17" s="217" t="s">
        <v>258</v>
      </c>
      <c r="S17" s="217"/>
    </row>
    <row r="18" spans="1:19" ht="14.65" thickBot="1">
      <c r="A18" s="157">
        <f>Assessment_DataCollection!A528</f>
        <v>4.3</v>
      </c>
      <c r="B18" s="225" t="str">
        <f>Assessment_DataCollection!B528</f>
        <v>Coordination and Education of Courts and Law Enforcement</v>
      </c>
      <c r="C18" s="3"/>
      <c r="D18" s="3"/>
      <c r="E18" s="270"/>
      <c r="F18" s="8">
        <v>4.3</v>
      </c>
      <c r="G18" s="225" t="s">
        <v>1012</v>
      </c>
      <c r="H18" s="189"/>
      <c r="I18" s="190"/>
      <c r="J18" s="191"/>
      <c r="K18" s="191"/>
      <c r="L18" s="189"/>
      <c r="M18" s="191"/>
      <c r="N18" s="191"/>
      <c r="O18" s="197"/>
      <c r="P18" s="197"/>
      <c r="Q18" s="197"/>
      <c r="R18" s="214"/>
      <c r="S18" s="214"/>
    </row>
    <row r="19" spans="1:19" ht="43.15" thickBot="1">
      <c r="A19" s="157" t="str">
        <f>Assessment_DataCollection!A529</f>
        <v>4.3.1</v>
      </c>
      <c r="B19" s="225" t="str">
        <f>Assessment_DataCollection!B529</f>
        <v>4.3.1 States shall provide information and education on novice driving requirements and restrictions to judges, prosecutors, courts, and law enforcement officials charged with adjudicating or enforcing GDL laws</v>
      </c>
      <c r="C19" s="3" t="str">
        <f>Assessment_DataCollection!C529</f>
        <v>No</v>
      </c>
      <c r="D19" s="3" t="str">
        <f>Assessment_DataCollection!D529</f>
        <v>No</v>
      </c>
      <c r="E19" s="270"/>
      <c r="F19" s="8" t="s">
        <v>1013</v>
      </c>
      <c r="G19" s="225" t="s">
        <v>1014</v>
      </c>
      <c r="H19" s="189"/>
      <c r="I19" s="190"/>
      <c r="J19" s="191"/>
      <c r="K19" s="191"/>
      <c r="L19" s="189"/>
      <c r="M19" s="191"/>
      <c r="N19" s="191"/>
      <c r="O19" s="197"/>
      <c r="P19" s="197"/>
      <c r="Q19" s="197"/>
      <c r="R19" s="214"/>
      <c r="S19" s="214"/>
    </row>
    <row r="20" spans="1:19" ht="229.5">
      <c r="A20" s="124"/>
      <c r="B20" s="230"/>
      <c r="C20" s="231"/>
      <c r="D20" s="232"/>
      <c r="E20" s="270"/>
      <c r="F20" s="8"/>
      <c r="G20" s="59" t="s">
        <v>1015</v>
      </c>
      <c r="H20" s="192"/>
      <c r="I20" s="193"/>
      <c r="J20" s="194"/>
      <c r="K20" s="195"/>
      <c r="L20" s="216">
        <v>44279</v>
      </c>
      <c r="M20" s="216" t="s">
        <v>1016</v>
      </c>
      <c r="N20" s="198" t="s">
        <v>1017</v>
      </c>
      <c r="O20" s="217"/>
      <c r="P20" s="199"/>
      <c r="Q20" s="200"/>
      <c r="R20" s="217" t="s">
        <v>258</v>
      </c>
      <c r="S20" s="217"/>
    </row>
    <row r="21" spans="1:19" ht="28.9" thickBot="1">
      <c r="A21" s="157" t="str">
        <f>Assessment_DataCollection!A531</f>
        <v>4.3.2</v>
      </c>
      <c r="B21" s="225" t="str">
        <f>Assessment_DataCollection!B531</f>
        <v>4.3.2 States shall ensure that sanctions for noncompliance with GDL requirements by novice drivers are developed and enforced uniformly</v>
      </c>
      <c r="C21" s="3" t="str">
        <f>Assessment_DataCollection!C531</f>
        <v>Yes</v>
      </c>
      <c r="D21" s="3" t="str">
        <f>Assessment_DataCollection!D531</f>
        <v>Yes</v>
      </c>
      <c r="E21" s="270"/>
      <c r="F21" s="8" t="s">
        <v>1018</v>
      </c>
      <c r="G21" s="225" t="s">
        <v>1019</v>
      </c>
      <c r="H21" s="189"/>
      <c r="I21" s="190"/>
      <c r="J21" s="191"/>
      <c r="K21" s="191"/>
      <c r="L21" s="189"/>
      <c r="M21" s="191"/>
      <c r="N21" s="191"/>
      <c r="O21" s="197"/>
      <c r="P21" s="197"/>
      <c r="Q21" s="197"/>
      <c r="R21" s="214"/>
      <c r="S21" s="214"/>
    </row>
    <row r="22" spans="1:19" ht="54">
      <c r="A22" s="124"/>
      <c r="B22" s="230"/>
      <c r="C22" s="231"/>
      <c r="D22" s="232"/>
      <c r="E22" s="270"/>
      <c r="F22" s="8"/>
      <c r="G22" s="59" t="s">
        <v>1020</v>
      </c>
      <c r="H22" s="192"/>
      <c r="I22" s="193"/>
      <c r="J22" s="194"/>
      <c r="K22" s="195"/>
      <c r="L22" s="216">
        <v>44279</v>
      </c>
      <c r="M22" s="216" t="s">
        <v>1021</v>
      </c>
      <c r="N22" s="198" t="s">
        <v>1022</v>
      </c>
      <c r="O22" s="217"/>
      <c r="P22" s="199"/>
      <c r="Q22" s="200"/>
      <c r="R22" s="217" t="s">
        <v>258</v>
      </c>
      <c r="S22" s="217"/>
    </row>
    <row r="23" spans="1:19" ht="28.9" thickBot="1">
      <c r="A23" s="157" t="str">
        <f>Assessment_DataCollection!A533</f>
        <v>4.3.3</v>
      </c>
      <c r="B23" s="225" t="str">
        <f>Assessment_DataCollection!B533</f>
        <v>4.3.3 States should evaluate enforcement efforts to determine effectiveness</v>
      </c>
      <c r="C23" s="3" t="str">
        <f>Assessment_DataCollection!C533</f>
        <v>Yes</v>
      </c>
      <c r="D23" s="3" t="str">
        <f>Assessment_DataCollection!D533</f>
        <v>Yes</v>
      </c>
      <c r="E23" s="270"/>
      <c r="F23" s="8" t="s">
        <v>1023</v>
      </c>
      <c r="G23" s="225" t="s">
        <v>1024</v>
      </c>
      <c r="H23" s="189"/>
      <c r="I23" s="190"/>
      <c r="J23" s="191"/>
      <c r="K23" s="191"/>
      <c r="L23" s="189"/>
      <c r="M23" s="191"/>
      <c r="N23" s="191"/>
      <c r="O23" s="197"/>
      <c r="P23" s="197"/>
      <c r="Q23" s="197"/>
      <c r="R23" s="214"/>
      <c r="S23" s="214"/>
    </row>
    <row r="24" spans="1:19" ht="175.5">
      <c r="A24" s="124"/>
      <c r="B24" s="230"/>
      <c r="C24" s="231"/>
      <c r="D24" s="232"/>
      <c r="E24" s="270"/>
      <c r="F24" s="8"/>
      <c r="G24" s="59" t="s">
        <v>1025</v>
      </c>
      <c r="H24" s="192"/>
      <c r="I24" s="193"/>
      <c r="J24" s="194"/>
      <c r="K24" s="195"/>
      <c r="L24" s="216">
        <v>44279</v>
      </c>
      <c r="M24" s="216" t="s">
        <v>1026</v>
      </c>
      <c r="N24" s="198" t="s">
        <v>1027</v>
      </c>
      <c r="O24" s="217"/>
      <c r="P24" s="199"/>
      <c r="Q24" s="200"/>
      <c r="R24" s="217" t="s">
        <v>258</v>
      </c>
      <c r="S24" s="217"/>
    </row>
    <row r="25" spans="1:19" ht="175.5">
      <c r="A25" s="124"/>
      <c r="B25" s="230"/>
      <c r="C25" s="231"/>
      <c r="D25" s="232"/>
      <c r="E25" s="270"/>
      <c r="F25" s="8"/>
      <c r="G25" s="59" t="s">
        <v>1028</v>
      </c>
      <c r="H25" s="192"/>
      <c r="I25" s="193"/>
      <c r="J25" s="194"/>
      <c r="K25" s="195"/>
      <c r="L25" s="216">
        <v>44279</v>
      </c>
      <c r="M25" s="216" t="s">
        <v>1029</v>
      </c>
      <c r="N25" s="198" t="s">
        <v>1030</v>
      </c>
      <c r="O25" s="217"/>
      <c r="P25" s="199"/>
      <c r="Q25" s="200"/>
      <c r="R25" s="217" t="s">
        <v>258</v>
      </c>
      <c r="S25" s="217"/>
    </row>
    <row r="26" spans="1:19" ht="14.65" thickBot="1">
      <c r="A26" s="157">
        <f>Assessment_DataCollection!A536</f>
        <v>4.4000000000000004</v>
      </c>
      <c r="B26" s="225" t="str">
        <f>Assessment_DataCollection!B536</f>
        <v>Knowledge and Skills Tests</v>
      </c>
      <c r="C26" s="3"/>
      <c r="D26" s="3"/>
      <c r="E26" s="270"/>
      <c r="F26" s="8">
        <v>4.4000000000000004</v>
      </c>
      <c r="G26" s="225" t="s">
        <v>1031</v>
      </c>
      <c r="H26" s="189"/>
      <c r="I26" s="190"/>
      <c r="J26" s="191"/>
      <c r="K26" s="191"/>
      <c r="L26" s="189"/>
      <c r="M26" s="191"/>
      <c r="N26" s="191"/>
      <c r="O26" s="197"/>
      <c r="P26" s="197"/>
      <c r="Q26" s="197"/>
      <c r="R26" s="214"/>
      <c r="S26" s="214"/>
    </row>
    <row r="27" spans="1:19" ht="28.9" thickBot="1">
      <c r="A27" s="157" t="str">
        <f>Assessment_DataCollection!A537</f>
        <v>4.4.1</v>
      </c>
      <c r="B27" s="225" t="str">
        <f>Assessment_DataCollection!B537</f>
        <v>4.4.1 States shall ensure that State licensing knowledge and skills tests are empirically based and reflect the national standards</v>
      </c>
      <c r="C27" s="3" t="str">
        <f>Assessment_DataCollection!C537</f>
        <v>Yes</v>
      </c>
      <c r="D27" s="3" t="str">
        <f>Assessment_DataCollection!D537</f>
        <v>Yes</v>
      </c>
      <c r="E27" s="270"/>
      <c r="F27" s="8" t="s">
        <v>1032</v>
      </c>
      <c r="G27" s="225" t="s">
        <v>1033</v>
      </c>
      <c r="H27" s="189"/>
      <c r="I27" s="190"/>
      <c r="J27" s="191"/>
      <c r="K27" s="191"/>
      <c r="L27" s="189"/>
      <c r="M27" s="191"/>
      <c r="N27" s="191"/>
      <c r="O27" s="197"/>
      <c r="P27" s="197"/>
      <c r="Q27" s="197"/>
      <c r="R27" s="214"/>
      <c r="S27" s="214"/>
    </row>
    <row r="28" spans="1:19" ht="405">
      <c r="A28" s="124"/>
      <c r="B28" s="230"/>
      <c r="C28" s="231"/>
      <c r="D28" s="232"/>
      <c r="E28" s="270"/>
      <c r="F28" s="8"/>
      <c r="G28" s="59" t="s">
        <v>1034</v>
      </c>
      <c r="H28" s="192"/>
      <c r="I28" s="193"/>
      <c r="J28" s="194"/>
      <c r="K28" s="195"/>
      <c r="L28" s="216">
        <v>44279</v>
      </c>
      <c r="M28" s="217" t="s">
        <v>1035</v>
      </c>
      <c r="N28" s="198" t="s">
        <v>1036</v>
      </c>
      <c r="O28" s="217"/>
      <c r="P28" s="199"/>
      <c r="Q28" s="200"/>
      <c r="R28" s="217" t="s">
        <v>258</v>
      </c>
      <c r="S28" s="217"/>
    </row>
    <row r="29" spans="1:19" ht="57">
      <c r="A29" s="157" t="str">
        <f>Assessment_DataCollection!A539</f>
        <v>4.4.2</v>
      </c>
      <c r="B29" s="225"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C29" s="3" t="str">
        <f>Assessment_DataCollection!C539</f>
        <v>Yes</v>
      </c>
      <c r="D29" s="3" t="str">
        <f>Assessment_DataCollection!D539</f>
        <v>Yes</v>
      </c>
      <c r="E29" s="270"/>
      <c r="F29" s="8" t="s">
        <v>1037</v>
      </c>
      <c r="G29" s="240" t="s">
        <v>1038</v>
      </c>
      <c r="H29" s="189"/>
      <c r="I29" s="190"/>
      <c r="J29" s="191"/>
      <c r="K29" s="191"/>
      <c r="L29" s="189"/>
      <c r="M29" s="191"/>
      <c r="N29" s="191"/>
      <c r="O29" s="197"/>
      <c r="P29" s="197"/>
      <c r="Q29" s="197"/>
      <c r="R29" s="214"/>
      <c r="S29" s="214"/>
    </row>
    <row r="30" spans="1:19" ht="391.5">
      <c r="A30" s="124"/>
      <c r="B30" s="230"/>
      <c r="C30" s="231"/>
      <c r="D30" s="232"/>
      <c r="E30" s="270"/>
      <c r="F30" s="138"/>
      <c r="G30" s="241" t="s">
        <v>1039</v>
      </c>
      <c r="H30" s="242"/>
      <c r="I30" s="243"/>
      <c r="J30" s="244"/>
      <c r="K30" s="245"/>
      <c r="L30" s="216">
        <v>44279</v>
      </c>
      <c r="M30" s="216" t="s">
        <v>1040</v>
      </c>
      <c r="N30" s="247" t="s">
        <v>1041</v>
      </c>
      <c r="O30" s="246"/>
      <c r="P30" s="248"/>
      <c r="Q30" s="249"/>
      <c r="R30" s="246" t="s">
        <v>258</v>
      </c>
      <c r="S30" s="250"/>
    </row>
    <row r="31" spans="1:19" ht="142.5">
      <c r="C31" s="270"/>
      <c r="D31" s="270"/>
      <c r="E31" s="270"/>
      <c r="I31" s="270"/>
      <c r="J31" s="270"/>
      <c r="K31" s="87"/>
      <c r="L31" s="87"/>
      <c r="M31" s="102" t="s">
        <v>1042</v>
      </c>
      <c r="N31" s="270"/>
      <c r="O31" s="270"/>
      <c r="P31" s="270"/>
      <c r="Q31" s="270"/>
      <c r="R31" s="270"/>
      <c r="S31" s="270"/>
    </row>
  </sheetData>
  <conditionalFormatting sqref="D1">
    <cfRule type="containsText" dxfId="364" priority="294" operator="containsText" text="n/a">
      <formula>NOT(ISERROR(SEARCH("n/a",D1)))</formula>
    </cfRule>
    <cfRule type="containsText" dxfId="363" priority="295" operator="containsText" text="no">
      <formula>NOT(ISERROR(SEARCH("no",D1)))</formula>
    </cfRule>
  </conditionalFormatting>
  <conditionalFormatting sqref="C1">
    <cfRule type="containsText" dxfId="362" priority="288" operator="containsText" text="n/a">
      <formula>NOT(ISERROR(SEARCH("n/a",C1)))</formula>
    </cfRule>
    <cfRule type="containsText" dxfId="361" priority="289" operator="containsText" text="no">
      <formula>NOT(ISERROR(SEARCH("no",C1)))</formula>
    </cfRule>
  </conditionalFormatting>
  <conditionalFormatting sqref="C1:D1 C31:D1048576">
    <cfRule type="containsText" dxfId="360" priority="286" operator="containsText" text="n/a">
      <formula>NOT(ISERROR(SEARCH("n/a",C1)))</formula>
    </cfRule>
    <cfRule type="containsText" dxfId="359" priority="287" operator="containsText" text="no">
      <formula>NOT(ISERROR(SEARCH("no",C1)))</formula>
    </cfRule>
  </conditionalFormatting>
  <conditionalFormatting sqref="C1:D2 C31:D1048576">
    <cfRule type="cellIs" dxfId="358" priority="271" operator="equal">
      <formula>"Planned"</formula>
    </cfRule>
    <cfRule type="containsText" dxfId="357" priority="272" operator="containsText" text="NA">
      <formula>NOT(ISERROR(SEARCH("NA",C1)))</formula>
    </cfRule>
    <cfRule type="containsText" dxfId="356" priority="273" operator="containsText" text="No">
      <formula>NOT(ISERROR(SEARCH("No",C1)))</formula>
    </cfRule>
  </conditionalFormatting>
  <conditionalFormatting sqref="K1">
    <cfRule type="containsText" dxfId="355" priority="124" operator="containsText" text="n/a">
      <formula>NOT(ISERROR(SEARCH("n/a",K1)))</formula>
    </cfRule>
    <cfRule type="containsText" dxfId="354" priority="125" operator="containsText" text="no">
      <formula>NOT(ISERROR(SEARCH("no",K1)))</formula>
    </cfRule>
  </conditionalFormatting>
  <conditionalFormatting sqref="P1">
    <cfRule type="containsText" dxfId="353" priority="122" operator="containsText" text="n/a">
      <formula>NOT(ISERROR(SEARCH("n/a",P1)))</formula>
    </cfRule>
    <cfRule type="containsText" dxfId="352" priority="123" operator="containsText" text="no">
      <formula>NOT(ISERROR(SEARCH("no",P1)))</formula>
    </cfRule>
  </conditionalFormatting>
  <conditionalFormatting sqref="C3:D3">
    <cfRule type="containsText" dxfId="351" priority="120" operator="containsText" text="n/a">
      <formula>NOT(ISERROR(SEARCH("n/a",C3)))</formula>
    </cfRule>
    <cfRule type="containsText" dxfId="350" priority="121" operator="containsText" text="no">
      <formula>NOT(ISERROR(SEARCH("no",C3)))</formula>
    </cfRule>
  </conditionalFormatting>
  <conditionalFormatting sqref="C3:D3">
    <cfRule type="cellIs" dxfId="349" priority="119" operator="equal">
      <formula>"Planned"</formula>
    </cfRule>
  </conditionalFormatting>
  <conditionalFormatting sqref="C3:D3">
    <cfRule type="containsText" dxfId="348" priority="117" operator="containsText" text="n/a">
      <formula>NOT(ISERROR(SEARCH("n/a",C3)))</formula>
    </cfRule>
    <cfRule type="containsText" dxfId="347" priority="118" operator="containsText" text="no">
      <formula>NOT(ISERROR(SEARCH("no",C3)))</formula>
    </cfRule>
  </conditionalFormatting>
  <conditionalFormatting sqref="C3:D3">
    <cfRule type="containsText" dxfId="346" priority="115" operator="containsText" text="n/a">
      <formula>NOT(ISERROR(SEARCH("n/a",C3)))</formula>
    </cfRule>
    <cfRule type="containsText" dxfId="345" priority="116" operator="containsText" text="no">
      <formula>NOT(ISERROR(SEARCH("no",C3)))</formula>
    </cfRule>
  </conditionalFormatting>
  <conditionalFormatting sqref="C4:D4">
    <cfRule type="containsText" dxfId="344" priority="113" operator="containsText" text="n/a">
      <formula>NOT(ISERROR(SEARCH("n/a",C4)))</formula>
    </cfRule>
    <cfRule type="containsText" dxfId="343" priority="114" operator="containsText" text="no">
      <formula>NOT(ISERROR(SEARCH("no",C4)))</formula>
    </cfRule>
  </conditionalFormatting>
  <conditionalFormatting sqref="C4:D4">
    <cfRule type="cellIs" dxfId="342" priority="112" operator="equal">
      <formula>"Planned"</formula>
    </cfRule>
  </conditionalFormatting>
  <conditionalFormatting sqref="C4:D4">
    <cfRule type="containsText" dxfId="341" priority="110" operator="containsText" text="n/a">
      <formula>NOT(ISERROR(SEARCH("n/a",C4)))</formula>
    </cfRule>
    <cfRule type="containsText" dxfId="340" priority="111" operator="containsText" text="no">
      <formula>NOT(ISERROR(SEARCH("no",C4)))</formula>
    </cfRule>
  </conditionalFormatting>
  <conditionalFormatting sqref="C4:D4">
    <cfRule type="containsText" dxfId="339" priority="108" operator="containsText" text="n/a">
      <formula>NOT(ISERROR(SEARCH("n/a",C4)))</formula>
    </cfRule>
    <cfRule type="containsText" dxfId="338" priority="109" operator="containsText" text="no">
      <formula>NOT(ISERROR(SEARCH("no",C4)))</formula>
    </cfRule>
  </conditionalFormatting>
  <conditionalFormatting sqref="C6:D6">
    <cfRule type="containsText" dxfId="337" priority="106" operator="containsText" text="n/a">
      <formula>NOT(ISERROR(SEARCH("n/a",C6)))</formula>
    </cfRule>
    <cfRule type="containsText" dxfId="336" priority="107" operator="containsText" text="no">
      <formula>NOT(ISERROR(SEARCH("no",C6)))</formula>
    </cfRule>
  </conditionalFormatting>
  <conditionalFormatting sqref="C6:D6">
    <cfRule type="cellIs" dxfId="335" priority="105" operator="equal">
      <formula>"Planned"</formula>
    </cfRule>
  </conditionalFormatting>
  <conditionalFormatting sqref="C6:D6">
    <cfRule type="containsText" dxfId="334" priority="103" operator="containsText" text="n/a">
      <formula>NOT(ISERROR(SEARCH("n/a",C6)))</formula>
    </cfRule>
    <cfRule type="containsText" dxfId="333" priority="104" operator="containsText" text="no">
      <formula>NOT(ISERROR(SEARCH("no",C6)))</formula>
    </cfRule>
  </conditionalFormatting>
  <conditionalFormatting sqref="C6:D6">
    <cfRule type="containsText" dxfId="332" priority="101" operator="containsText" text="n/a">
      <formula>NOT(ISERROR(SEARCH("n/a",C6)))</formula>
    </cfRule>
    <cfRule type="containsText" dxfId="331" priority="102" operator="containsText" text="no">
      <formula>NOT(ISERROR(SEARCH("no",C6)))</formula>
    </cfRule>
  </conditionalFormatting>
  <conditionalFormatting sqref="C7:D7">
    <cfRule type="containsText" dxfId="330" priority="99" operator="containsText" text="n/a">
      <formula>NOT(ISERROR(SEARCH("n/a",C7)))</formula>
    </cfRule>
    <cfRule type="containsText" dxfId="329" priority="100" operator="containsText" text="no">
      <formula>NOT(ISERROR(SEARCH("no",C7)))</formula>
    </cfRule>
  </conditionalFormatting>
  <conditionalFormatting sqref="C7:D7">
    <cfRule type="cellIs" dxfId="328" priority="98" operator="equal">
      <formula>"Planned"</formula>
    </cfRule>
  </conditionalFormatting>
  <conditionalFormatting sqref="C7:D7">
    <cfRule type="containsText" dxfId="327" priority="96" operator="containsText" text="n/a">
      <formula>NOT(ISERROR(SEARCH("n/a",C7)))</formula>
    </cfRule>
    <cfRule type="containsText" dxfId="326" priority="97" operator="containsText" text="no">
      <formula>NOT(ISERROR(SEARCH("no",C7)))</formula>
    </cfRule>
  </conditionalFormatting>
  <conditionalFormatting sqref="C7:D7">
    <cfRule type="containsText" dxfId="325" priority="94" operator="containsText" text="n/a">
      <formula>NOT(ISERROR(SEARCH("n/a",C7)))</formula>
    </cfRule>
    <cfRule type="containsText" dxfId="324" priority="95" operator="containsText" text="no">
      <formula>NOT(ISERROR(SEARCH("no",C7)))</formula>
    </cfRule>
  </conditionalFormatting>
  <conditionalFormatting sqref="C9:D9">
    <cfRule type="containsText" dxfId="323" priority="92" operator="containsText" text="n/a">
      <formula>NOT(ISERROR(SEARCH("n/a",C9)))</formula>
    </cfRule>
    <cfRule type="containsText" dxfId="322" priority="93" operator="containsText" text="no">
      <formula>NOT(ISERROR(SEARCH("no",C9)))</formula>
    </cfRule>
  </conditionalFormatting>
  <conditionalFormatting sqref="C9:D9">
    <cfRule type="cellIs" dxfId="321" priority="91" operator="equal">
      <formula>"Planned"</formula>
    </cfRule>
  </conditionalFormatting>
  <conditionalFormatting sqref="C9:D9">
    <cfRule type="containsText" dxfId="320" priority="89" operator="containsText" text="n/a">
      <formula>NOT(ISERROR(SEARCH("n/a",C9)))</formula>
    </cfRule>
    <cfRule type="containsText" dxfId="319" priority="90" operator="containsText" text="no">
      <formula>NOT(ISERROR(SEARCH("no",C9)))</formula>
    </cfRule>
  </conditionalFormatting>
  <conditionalFormatting sqref="C9:D9">
    <cfRule type="containsText" dxfId="318" priority="87" operator="containsText" text="n/a">
      <formula>NOT(ISERROR(SEARCH("n/a",C9)))</formula>
    </cfRule>
    <cfRule type="containsText" dxfId="317" priority="88" operator="containsText" text="no">
      <formula>NOT(ISERROR(SEARCH("no",C9)))</formula>
    </cfRule>
  </conditionalFormatting>
  <conditionalFormatting sqref="C16:D16">
    <cfRule type="containsText" dxfId="316" priority="85" operator="containsText" text="n/a">
      <formula>NOT(ISERROR(SEARCH("n/a",C16)))</formula>
    </cfRule>
    <cfRule type="containsText" dxfId="315" priority="86" operator="containsText" text="no">
      <formula>NOT(ISERROR(SEARCH("no",C16)))</formula>
    </cfRule>
  </conditionalFormatting>
  <conditionalFormatting sqref="C16:D16">
    <cfRule type="cellIs" dxfId="314" priority="84" operator="equal">
      <formula>"Planned"</formula>
    </cfRule>
  </conditionalFormatting>
  <conditionalFormatting sqref="C16:D16">
    <cfRule type="containsText" dxfId="313" priority="82" operator="containsText" text="n/a">
      <formula>NOT(ISERROR(SEARCH("n/a",C16)))</formula>
    </cfRule>
    <cfRule type="containsText" dxfId="312" priority="83" operator="containsText" text="no">
      <formula>NOT(ISERROR(SEARCH("no",C16)))</formula>
    </cfRule>
  </conditionalFormatting>
  <conditionalFormatting sqref="C16:D16">
    <cfRule type="containsText" dxfId="311" priority="80" operator="containsText" text="n/a">
      <formula>NOT(ISERROR(SEARCH("n/a",C16)))</formula>
    </cfRule>
    <cfRule type="containsText" dxfId="310" priority="81" operator="containsText" text="no">
      <formula>NOT(ISERROR(SEARCH("no",C16)))</formula>
    </cfRule>
  </conditionalFormatting>
  <conditionalFormatting sqref="C18:D18">
    <cfRule type="containsText" dxfId="309" priority="78" operator="containsText" text="n/a">
      <formula>NOT(ISERROR(SEARCH("n/a",C18)))</formula>
    </cfRule>
    <cfRule type="containsText" dxfId="308" priority="79" operator="containsText" text="no">
      <formula>NOT(ISERROR(SEARCH("no",C18)))</formula>
    </cfRule>
  </conditionalFormatting>
  <conditionalFormatting sqref="C18:D18">
    <cfRule type="cellIs" dxfId="307" priority="77" operator="equal">
      <formula>"Planned"</formula>
    </cfRule>
  </conditionalFormatting>
  <conditionalFormatting sqref="C18:D18">
    <cfRule type="containsText" dxfId="306" priority="75" operator="containsText" text="n/a">
      <formula>NOT(ISERROR(SEARCH("n/a",C18)))</formula>
    </cfRule>
    <cfRule type="containsText" dxfId="305" priority="76" operator="containsText" text="no">
      <formula>NOT(ISERROR(SEARCH("no",C18)))</formula>
    </cfRule>
  </conditionalFormatting>
  <conditionalFormatting sqref="C18:D18">
    <cfRule type="containsText" dxfId="304" priority="73" operator="containsText" text="n/a">
      <formula>NOT(ISERROR(SEARCH("n/a",C18)))</formula>
    </cfRule>
    <cfRule type="containsText" dxfId="303" priority="74" operator="containsText" text="no">
      <formula>NOT(ISERROR(SEARCH("no",C18)))</formula>
    </cfRule>
  </conditionalFormatting>
  <conditionalFormatting sqref="C19:D19">
    <cfRule type="containsText" dxfId="302" priority="71" operator="containsText" text="n/a">
      <formula>NOT(ISERROR(SEARCH("n/a",C19)))</formula>
    </cfRule>
    <cfRule type="containsText" dxfId="301" priority="72" operator="containsText" text="no">
      <formula>NOT(ISERROR(SEARCH("no",C19)))</formula>
    </cfRule>
  </conditionalFormatting>
  <conditionalFormatting sqref="C19:D19">
    <cfRule type="cellIs" dxfId="300" priority="70" operator="equal">
      <formula>"Planned"</formula>
    </cfRule>
  </conditionalFormatting>
  <conditionalFormatting sqref="C19:D19">
    <cfRule type="containsText" dxfId="299" priority="68" operator="containsText" text="n/a">
      <formula>NOT(ISERROR(SEARCH("n/a",C19)))</formula>
    </cfRule>
    <cfRule type="containsText" dxfId="298" priority="69" operator="containsText" text="no">
      <formula>NOT(ISERROR(SEARCH("no",C19)))</formula>
    </cfRule>
  </conditionalFormatting>
  <conditionalFormatting sqref="C19:D19">
    <cfRule type="containsText" dxfId="297" priority="66" operator="containsText" text="n/a">
      <formula>NOT(ISERROR(SEARCH("n/a",C19)))</formula>
    </cfRule>
    <cfRule type="containsText" dxfId="296" priority="67" operator="containsText" text="no">
      <formula>NOT(ISERROR(SEARCH("no",C19)))</formula>
    </cfRule>
  </conditionalFormatting>
  <conditionalFormatting sqref="C21:D21">
    <cfRule type="containsText" dxfId="295" priority="64" operator="containsText" text="n/a">
      <formula>NOT(ISERROR(SEARCH("n/a",C21)))</formula>
    </cfRule>
    <cfRule type="containsText" dxfId="294" priority="65" operator="containsText" text="no">
      <formula>NOT(ISERROR(SEARCH("no",C21)))</formula>
    </cfRule>
  </conditionalFormatting>
  <conditionalFormatting sqref="C21:D21">
    <cfRule type="cellIs" dxfId="293" priority="63" operator="equal">
      <formula>"Planned"</formula>
    </cfRule>
  </conditionalFormatting>
  <conditionalFormatting sqref="C21:D21">
    <cfRule type="containsText" dxfId="292" priority="61" operator="containsText" text="n/a">
      <formula>NOT(ISERROR(SEARCH("n/a",C21)))</formula>
    </cfRule>
    <cfRule type="containsText" dxfId="291" priority="62" operator="containsText" text="no">
      <formula>NOT(ISERROR(SEARCH("no",C21)))</formula>
    </cfRule>
  </conditionalFormatting>
  <conditionalFormatting sqref="C21:D21">
    <cfRule type="containsText" dxfId="290" priority="59" operator="containsText" text="n/a">
      <formula>NOT(ISERROR(SEARCH("n/a",C21)))</formula>
    </cfRule>
    <cfRule type="containsText" dxfId="289" priority="60" operator="containsText" text="no">
      <formula>NOT(ISERROR(SEARCH("no",C21)))</formula>
    </cfRule>
  </conditionalFormatting>
  <conditionalFormatting sqref="C23:D23">
    <cfRule type="containsText" dxfId="288" priority="57" operator="containsText" text="n/a">
      <formula>NOT(ISERROR(SEARCH("n/a",C23)))</formula>
    </cfRule>
    <cfRule type="containsText" dxfId="287" priority="58" operator="containsText" text="no">
      <formula>NOT(ISERROR(SEARCH("no",C23)))</formula>
    </cfRule>
  </conditionalFormatting>
  <conditionalFormatting sqref="C23:D23">
    <cfRule type="cellIs" dxfId="286" priority="56" operator="equal">
      <formula>"Planned"</formula>
    </cfRule>
  </conditionalFormatting>
  <conditionalFormatting sqref="C23:D23">
    <cfRule type="containsText" dxfId="285" priority="54" operator="containsText" text="n/a">
      <formula>NOT(ISERROR(SEARCH("n/a",C23)))</formula>
    </cfRule>
    <cfRule type="containsText" dxfId="284" priority="55" operator="containsText" text="no">
      <formula>NOT(ISERROR(SEARCH("no",C23)))</formula>
    </cfRule>
  </conditionalFormatting>
  <conditionalFormatting sqref="C23:D23">
    <cfRule type="containsText" dxfId="283" priority="52" operator="containsText" text="n/a">
      <formula>NOT(ISERROR(SEARCH("n/a",C23)))</formula>
    </cfRule>
    <cfRule type="containsText" dxfId="282" priority="53" operator="containsText" text="no">
      <formula>NOT(ISERROR(SEARCH("no",C23)))</formula>
    </cfRule>
  </conditionalFormatting>
  <conditionalFormatting sqref="C26:D26">
    <cfRule type="containsText" dxfId="281" priority="50" operator="containsText" text="n/a">
      <formula>NOT(ISERROR(SEARCH("n/a",C26)))</formula>
    </cfRule>
    <cfRule type="containsText" dxfId="280" priority="51" operator="containsText" text="no">
      <formula>NOT(ISERROR(SEARCH("no",C26)))</formula>
    </cfRule>
  </conditionalFormatting>
  <conditionalFormatting sqref="C26:D26">
    <cfRule type="cellIs" dxfId="279" priority="49" operator="equal">
      <formula>"Planned"</formula>
    </cfRule>
  </conditionalFormatting>
  <conditionalFormatting sqref="C26:D26">
    <cfRule type="containsText" dxfId="278" priority="47" operator="containsText" text="n/a">
      <formula>NOT(ISERROR(SEARCH("n/a",C26)))</formula>
    </cfRule>
    <cfRule type="containsText" dxfId="277" priority="48" operator="containsText" text="no">
      <formula>NOT(ISERROR(SEARCH("no",C26)))</formula>
    </cfRule>
  </conditionalFormatting>
  <conditionalFormatting sqref="C26:D26">
    <cfRule type="containsText" dxfId="276" priority="45" operator="containsText" text="n/a">
      <formula>NOT(ISERROR(SEARCH("n/a",C26)))</formula>
    </cfRule>
    <cfRule type="containsText" dxfId="275" priority="46" operator="containsText" text="no">
      <formula>NOT(ISERROR(SEARCH("no",C26)))</formula>
    </cfRule>
  </conditionalFormatting>
  <conditionalFormatting sqref="C27:D27">
    <cfRule type="containsText" dxfId="274" priority="43" operator="containsText" text="n/a">
      <formula>NOT(ISERROR(SEARCH("n/a",C27)))</formula>
    </cfRule>
    <cfRule type="containsText" dxfId="273" priority="44" operator="containsText" text="no">
      <formula>NOT(ISERROR(SEARCH("no",C27)))</formula>
    </cfRule>
  </conditionalFormatting>
  <conditionalFormatting sqref="C27:D27">
    <cfRule type="cellIs" dxfId="272" priority="42" operator="equal">
      <formula>"Planned"</formula>
    </cfRule>
  </conditionalFormatting>
  <conditionalFormatting sqref="C27:D27">
    <cfRule type="containsText" dxfId="271" priority="40" operator="containsText" text="n/a">
      <formula>NOT(ISERROR(SEARCH("n/a",C27)))</formula>
    </cfRule>
    <cfRule type="containsText" dxfId="270" priority="41" operator="containsText" text="no">
      <formula>NOT(ISERROR(SEARCH("no",C27)))</formula>
    </cfRule>
  </conditionalFormatting>
  <conditionalFormatting sqref="C27:D27">
    <cfRule type="containsText" dxfId="269" priority="38" operator="containsText" text="n/a">
      <formula>NOT(ISERROR(SEARCH("n/a",C27)))</formula>
    </cfRule>
    <cfRule type="containsText" dxfId="268" priority="39" operator="containsText" text="no">
      <formula>NOT(ISERROR(SEARCH("no",C27)))</formula>
    </cfRule>
  </conditionalFormatting>
  <conditionalFormatting sqref="C29:D29">
    <cfRule type="containsText" dxfId="267" priority="36" operator="containsText" text="n/a">
      <formula>NOT(ISERROR(SEARCH("n/a",C29)))</formula>
    </cfRule>
    <cfRule type="containsText" dxfId="266" priority="37" operator="containsText" text="no">
      <formula>NOT(ISERROR(SEARCH("no",C29)))</formula>
    </cfRule>
  </conditionalFormatting>
  <conditionalFormatting sqref="C29:D29">
    <cfRule type="cellIs" dxfId="265" priority="35" operator="equal">
      <formula>"Planned"</formula>
    </cfRule>
  </conditionalFormatting>
  <conditionalFormatting sqref="C29:D29">
    <cfRule type="containsText" dxfId="264" priority="33" operator="containsText" text="n/a">
      <formula>NOT(ISERROR(SEARCH("n/a",C29)))</formula>
    </cfRule>
    <cfRule type="containsText" dxfId="263" priority="34" operator="containsText" text="no">
      <formula>NOT(ISERROR(SEARCH("no",C29)))</formula>
    </cfRule>
  </conditionalFormatting>
  <conditionalFormatting sqref="C29:D29">
    <cfRule type="containsText" dxfId="262" priority="31" operator="containsText" text="n/a">
      <formula>NOT(ISERROR(SEARCH("n/a",C29)))</formula>
    </cfRule>
    <cfRule type="containsText" dxfId="261" priority="32" operator="containsText" text="no">
      <formula>NOT(ISERROR(SEARCH("no",C29)))</formula>
    </cfRule>
  </conditionalFormatting>
  <conditionalFormatting sqref="C5:D5">
    <cfRule type="containsText" dxfId="260" priority="29" operator="containsText" text="n/a">
      <formula>NOT(ISERROR(SEARCH("n/a",C5)))</formula>
    </cfRule>
    <cfRule type="containsText" dxfId="259" priority="30" operator="containsText" text="no">
      <formula>NOT(ISERROR(SEARCH("no",C5)))</formula>
    </cfRule>
  </conditionalFormatting>
  <conditionalFormatting sqref="C5:D5">
    <cfRule type="cellIs" dxfId="258" priority="28" operator="equal">
      <formula>"Planned"</formula>
    </cfRule>
  </conditionalFormatting>
  <conditionalFormatting sqref="C8:D8">
    <cfRule type="containsText" dxfId="257" priority="26" operator="containsText" text="n/a">
      <formula>NOT(ISERROR(SEARCH("n/a",C8)))</formula>
    </cfRule>
    <cfRule type="containsText" dxfId="256" priority="27" operator="containsText" text="no">
      <formula>NOT(ISERROR(SEARCH("no",C8)))</formula>
    </cfRule>
  </conditionalFormatting>
  <conditionalFormatting sqref="C8:D8">
    <cfRule type="cellIs" dxfId="255" priority="25" operator="equal">
      <formula>"Planned"</formula>
    </cfRule>
  </conditionalFormatting>
  <conditionalFormatting sqref="C10:D10">
    <cfRule type="containsText" dxfId="254" priority="23" operator="containsText" text="n/a">
      <formula>NOT(ISERROR(SEARCH("n/a",C10)))</formula>
    </cfRule>
    <cfRule type="containsText" dxfId="253" priority="24" operator="containsText" text="no">
      <formula>NOT(ISERROR(SEARCH("no",C10)))</formula>
    </cfRule>
  </conditionalFormatting>
  <conditionalFormatting sqref="C10:D10">
    <cfRule type="cellIs" dxfId="252" priority="22" operator="equal">
      <formula>"Planned"</formula>
    </cfRule>
  </conditionalFormatting>
  <conditionalFormatting sqref="C11:D15">
    <cfRule type="containsText" dxfId="251" priority="20" operator="containsText" text="n/a">
      <formula>NOT(ISERROR(SEARCH("n/a",C11)))</formula>
    </cfRule>
    <cfRule type="containsText" dxfId="250" priority="21" operator="containsText" text="no">
      <formula>NOT(ISERROR(SEARCH("no",C11)))</formula>
    </cfRule>
  </conditionalFormatting>
  <conditionalFormatting sqref="C11:D15">
    <cfRule type="cellIs" dxfId="249" priority="19" operator="equal">
      <formula>"Planned"</formula>
    </cfRule>
  </conditionalFormatting>
  <conditionalFormatting sqref="C17:D17">
    <cfRule type="containsText" dxfId="248" priority="17" operator="containsText" text="n/a">
      <formula>NOT(ISERROR(SEARCH("n/a",C17)))</formula>
    </cfRule>
    <cfRule type="containsText" dxfId="247" priority="18" operator="containsText" text="no">
      <formula>NOT(ISERROR(SEARCH("no",C17)))</formula>
    </cfRule>
  </conditionalFormatting>
  <conditionalFormatting sqref="C17:D17">
    <cfRule type="cellIs" dxfId="246" priority="16" operator="equal">
      <formula>"Planned"</formula>
    </cfRule>
  </conditionalFormatting>
  <conditionalFormatting sqref="C20:D20">
    <cfRule type="containsText" dxfId="245" priority="14" operator="containsText" text="n/a">
      <formula>NOT(ISERROR(SEARCH("n/a",C20)))</formula>
    </cfRule>
    <cfRule type="containsText" dxfId="244" priority="15" operator="containsText" text="no">
      <formula>NOT(ISERROR(SEARCH("no",C20)))</formula>
    </cfRule>
  </conditionalFormatting>
  <conditionalFormatting sqref="C20:D20">
    <cfRule type="cellIs" dxfId="243" priority="13" operator="equal">
      <formula>"Planned"</formula>
    </cfRule>
  </conditionalFormatting>
  <conditionalFormatting sqref="C22:D22">
    <cfRule type="containsText" dxfId="242" priority="11" operator="containsText" text="n/a">
      <formula>NOT(ISERROR(SEARCH("n/a",C22)))</formula>
    </cfRule>
    <cfRule type="containsText" dxfId="241" priority="12" operator="containsText" text="no">
      <formula>NOT(ISERROR(SEARCH("no",C22)))</formula>
    </cfRule>
  </conditionalFormatting>
  <conditionalFormatting sqref="C22:D22">
    <cfRule type="cellIs" dxfId="240" priority="10" operator="equal">
      <formula>"Planned"</formula>
    </cfRule>
  </conditionalFormatting>
  <conditionalFormatting sqref="C24:D25">
    <cfRule type="containsText" dxfId="239" priority="8" operator="containsText" text="n/a">
      <formula>NOT(ISERROR(SEARCH("n/a",C24)))</formula>
    </cfRule>
    <cfRule type="containsText" dxfId="238" priority="9" operator="containsText" text="no">
      <formula>NOT(ISERROR(SEARCH("no",C24)))</formula>
    </cfRule>
  </conditionalFormatting>
  <conditionalFormatting sqref="C24:D25">
    <cfRule type="cellIs" dxfId="237" priority="7" operator="equal">
      <formula>"Planned"</formula>
    </cfRule>
  </conditionalFormatting>
  <conditionalFormatting sqref="C28:D28">
    <cfRule type="containsText" dxfId="236" priority="5" operator="containsText" text="n/a">
      <formula>NOT(ISERROR(SEARCH("n/a",C28)))</formula>
    </cfRule>
    <cfRule type="containsText" dxfId="235" priority="6" operator="containsText" text="no">
      <formula>NOT(ISERROR(SEARCH("no",C28)))</formula>
    </cfRule>
  </conditionalFormatting>
  <conditionalFormatting sqref="C28:D28">
    <cfRule type="cellIs" dxfId="234" priority="4" operator="equal">
      <formula>"Planned"</formula>
    </cfRule>
  </conditionalFormatting>
  <conditionalFormatting sqref="C30:D30">
    <cfRule type="containsText" dxfId="233" priority="2" operator="containsText" text="n/a">
      <formula>NOT(ISERROR(SEARCH("n/a",C30)))</formula>
    </cfRule>
    <cfRule type="containsText" dxfId="232" priority="3" operator="containsText" text="no">
      <formula>NOT(ISERROR(SEARCH("no",C30)))</formula>
    </cfRule>
  </conditionalFormatting>
  <conditionalFormatting sqref="C30:D30">
    <cfRule type="cellIs" dxfId="231" priority="1" operator="equal">
      <formula>"Planned"</formula>
    </cfRule>
  </conditionalFormatting>
  <hyperlinks>
    <hyperlink ref="C1" location="TOC!A1" display="Return to Table of Contents" xr:uid="{00000000-0004-0000-1800-000000000000}"/>
    <hyperlink ref="G2" location="S4G4.1!C1" display="Coordination with Driver Licensing" xr:uid="{00000000-0004-0000-1800-000001000000}"/>
    <hyperlink ref="G3" location="S4S4.1!D2" display="Communication Between the State Driver Education Agency/Agencies and the Driver Licensing Authority" xr:uid="{00000000-0004-0000-1800-000002000000}"/>
    <hyperlink ref="G4" location="S4S4.1!D7" display="4.1.1 States shall have a formal system for communication and collaboration between the State driver education agency/agencies and the State driver licensing authority. This system must share information between these agencies" xr:uid="{00000000-0004-0000-1800-000003000000}"/>
    <hyperlink ref="B2" location="S4G4.1!C1" display="S4G4.1!C1" xr:uid="{00000000-0004-0000-1800-000004000000}"/>
    <hyperlink ref="B3" location="S4S4.1!D2" display="S4S4.1!D2" xr:uid="{00000000-0004-0000-1800-000005000000}"/>
    <hyperlink ref="B4" location="S4S4.1!D7" display="S4S4.1!D7" xr:uid="{00000000-0004-0000-1800-000006000000}"/>
    <hyperlink ref="G6" location="S4S4.2!D2" display="4.2 GDL System" xr:uid="{00000000-0004-0000-1800-000007000000}"/>
    <hyperlink ref="G7" location="S4S4.2!D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08000000}"/>
    <hyperlink ref="G9" location="S4S4.2!D9" display="4.2.2 States shall have a GDL system that includes, incorporates, or integrates multi-stage driver education that meets these Novice Teen Driver Education and Training Administrative Standards" xr:uid="{00000000-0004-0000-1800-000009000000}"/>
    <hyperlink ref="G16" location="S4S4.2!D11" display="4.2.3 States should not reduce the time requirements in the GDL process for successful completion of driver education. Instead, States should consider extending the GDL process for those who do not take driver education" xr:uid="{00000000-0004-0000-1800-00000A000000}"/>
    <hyperlink ref="B6" location="S4S4.2!D2" display="S4S4.2!D2" xr:uid="{00000000-0004-0000-1800-00000B000000}"/>
    <hyperlink ref="B7" location="S4S4.2!D7" display="S4S4.2!D7" xr:uid="{00000000-0004-0000-1800-00000C000000}"/>
    <hyperlink ref="B9" location="S4S4.2!D9" display="S4S4.2!D9" xr:uid="{00000000-0004-0000-1800-00000D000000}"/>
    <hyperlink ref="B16" location="S4S4.2!D11" display="S4S4.2!D11" xr:uid="{00000000-0004-0000-1800-00000E000000}"/>
    <hyperlink ref="G18" location="S4S4.3!D2" display="Coordination and Education of Courts and Law Enforcement" xr:uid="{00000000-0004-0000-1800-00000F000000}"/>
    <hyperlink ref="B18" location="S4S4.3!D2" display="S4S4.3!D2" xr:uid="{00000000-0004-0000-1800-000010000000}"/>
    <hyperlink ref="B19" location="S4S4.3!D7" display="S4S4.3!D7" xr:uid="{00000000-0004-0000-1800-000011000000}"/>
    <hyperlink ref="G19" location="S4S4.3!D7" display="4.3.1 States shall provide information and education on novice driving requirements and restrictions to judges, prosecutors, courts, and law enforcement officials charged with adjudicating or enforcing GDL laws" xr:uid="{00000000-0004-0000-1800-000012000000}"/>
    <hyperlink ref="G21" location="S4S4.3!D9" display="4.3.2 States shall ensure that sanctions for noncompliance with GDL requirements by novice drivers are developed and enforced uniformly" xr:uid="{00000000-0004-0000-1800-000013000000}"/>
    <hyperlink ref="B21" location="S4S4.3!D9" display="S4S4.3!D9" xr:uid="{00000000-0004-0000-1800-000014000000}"/>
    <hyperlink ref="B23" location="S4S4.3!D11" display="S4S4.3!D11" xr:uid="{00000000-0004-0000-1800-000015000000}"/>
    <hyperlink ref="G23" location="S4S4.3!D11" display="4.3.3 States should evaluate enforcement efforts to determine effectiveness" xr:uid="{00000000-0004-0000-1800-000016000000}"/>
    <hyperlink ref="G26" location="S4S4.4!D2" display="Knowledge and Skills Tests" xr:uid="{00000000-0004-0000-1800-000017000000}"/>
    <hyperlink ref="G27" location="S4S4.4!D7" display="4.4.1 States shall ensure that State licensing knowledge and skills tests are empirically based and reflect the national standards" xr:uid="{00000000-0004-0000-1800-000018000000}"/>
    <hyperlink ref="G29" location="S4S4.4!D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19000000}"/>
    <hyperlink ref="B29" location="S4S4.4!D9" display="S4S4.4!D9" xr:uid="{00000000-0004-0000-1800-00001A000000}"/>
    <hyperlink ref="B27" location="S4S4.4!D7" display="S4S4.4!D7" xr:uid="{00000000-0004-0000-1800-00001B000000}"/>
    <hyperlink ref="B26" location="S4S4.4!D2" display="S4S4.4!D2" xr:uid="{00000000-0004-0000-1800-00001C000000}"/>
    <hyperlink ref="K1" location="TOC!A1" display="Return to Table of Contents" xr:uid="{00000000-0004-0000-1800-00001D000000}"/>
    <hyperlink ref="H3:I3" location="S1G1.1!A1" display="1.1 Management, Leadership, and Administration" xr:uid="{00000000-0004-0000-1800-00001E000000}"/>
    <hyperlink ref="P1" location="TOC!A1" display="Return to Table of Contents" xr:uid="{00000000-0004-0000-1800-00001F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Assessment_DataCollection!$V$2:$V$11</xm:f>
          </x14:formula1>
          <xm:sqref>S3</xm:sqref>
        </x14:dataValidation>
        <x14:dataValidation type="list" allowBlank="1" showInputMessage="1" showErrorMessage="1" xr:uid="{00000000-0002-0000-1800-000001000000}">
          <x14:formula1>
            <xm:f>Assessment_DataCollection!$U$2:$U$5</xm:f>
          </x14:formula1>
          <xm:sqref>R3:R30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M52"/>
  <sheetViews>
    <sheetView topLeftCell="B6" workbookViewId="0">
      <selection activeCell="B17" sqref="B17:I17"/>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3">
      <c r="B1" s="25" t="str">
        <f>Assessment_DataCollection!A1</f>
        <v>SECTION</v>
      </c>
      <c r="C1" s="270"/>
      <c r="D1" s="67" t="str">
        <f>Assessment_DataCollection!B512</f>
        <v>Coordination with Driver Licensing</v>
      </c>
      <c r="E1" s="270"/>
      <c r="F1" s="270"/>
      <c r="G1" s="270"/>
      <c r="H1" s="270"/>
      <c r="I1" s="270"/>
      <c r="J1" s="270"/>
      <c r="K1" s="270"/>
      <c r="L1" s="270"/>
      <c r="M1" s="100" t="s">
        <v>81</v>
      </c>
    </row>
    <row r="2" spans="2:13">
      <c r="B2" s="25" t="s">
        <v>555</v>
      </c>
      <c r="C2" s="37">
        <f>Assessment_DataCollection!A513</f>
        <v>4.0999999999999996</v>
      </c>
      <c r="D2" s="67" t="str">
        <f>Assessment_DataCollection!B513</f>
        <v>Communication Between the State Driver Education Agency/Agencies and the Driver Licensing Authority</v>
      </c>
      <c r="E2" s="270"/>
      <c r="F2" s="270"/>
      <c r="G2" s="270"/>
      <c r="H2" s="270"/>
      <c r="I2" s="270"/>
      <c r="J2" s="270"/>
      <c r="K2" s="270"/>
      <c r="L2" s="270"/>
      <c r="M2" s="270"/>
    </row>
    <row r="6" spans="2:13" ht="88.5" thickBot="1">
      <c r="B6" s="27" t="s">
        <v>557</v>
      </c>
      <c r="C6" s="27"/>
      <c r="D6" s="51" t="s">
        <v>558</v>
      </c>
      <c r="E6" s="48" t="s">
        <v>559</v>
      </c>
      <c r="F6" s="48" t="s">
        <v>560</v>
      </c>
      <c r="G6" s="48" t="s">
        <v>561</v>
      </c>
      <c r="H6" s="48" t="s">
        <v>562</v>
      </c>
      <c r="I6" s="49" t="s">
        <v>563</v>
      </c>
      <c r="J6" s="270"/>
      <c r="K6" s="270"/>
      <c r="L6" s="270"/>
      <c r="M6" s="270"/>
    </row>
    <row r="7" spans="2:13" ht="100.5" thickTop="1" thickBot="1">
      <c r="B7" s="52" t="s">
        <v>562</v>
      </c>
      <c r="C7" s="53" t="s">
        <v>564</v>
      </c>
      <c r="D7" s="79" t="str">
        <f>Assessment_DataCollection!B514</f>
        <v>4.1.1 States shall have a formal system for communication and collaboration between the State driver education agency/agencies and the State driver licensing authority. This system must share information between these agencies</v>
      </c>
      <c r="E7" s="54"/>
      <c r="F7" s="54"/>
      <c r="G7" s="54"/>
      <c r="H7" s="54"/>
      <c r="I7" s="54"/>
      <c r="J7" s="270"/>
      <c r="K7" s="270"/>
      <c r="L7" s="270"/>
      <c r="M7" s="270"/>
    </row>
    <row r="8" spans="2:13" ht="14.65" hidden="1" thickTop="1">
      <c r="B8" s="9"/>
      <c r="C8" s="270"/>
      <c r="E8" s="270" t="str">
        <f>IF($B7=E6,1,"")</f>
        <v/>
      </c>
      <c r="F8" s="270" t="str">
        <f>IF($B7=F6,1,"")</f>
        <v/>
      </c>
      <c r="G8" s="270" t="str">
        <f>IF($B7=G6,1,"")</f>
        <v/>
      </c>
      <c r="H8" s="270">
        <f>IF($B7=H6,1,"")</f>
        <v>1</v>
      </c>
      <c r="I8" s="270" t="str">
        <f>IF($B7=I6,1,"")</f>
        <v/>
      </c>
      <c r="J8" s="270"/>
      <c r="K8" s="270"/>
      <c r="L8" s="270"/>
      <c r="M8" s="270"/>
    </row>
    <row r="9" spans="2:13" ht="14.65" thickTop="1">
      <c r="B9" s="270" t="s">
        <v>15</v>
      </c>
      <c r="C9" s="270"/>
      <c r="D9" s="34" t="s">
        <v>567</v>
      </c>
      <c r="E9" s="25">
        <f>SUM(E7:E8)</f>
        <v>0</v>
      </c>
      <c r="F9" s="25">
        <f>SUM(F7:F8)</f>
        <v>0</v>
      </c>
      <c r="G9" s="25">
        <f>SUM(G7:G8)</f>
        <v>0</v>
      </c>
      <c r="H9" s="25">
        <f>SUM(H7:H8)</f>
        <v>1</v>
      </c>
      <c r="I9" s="25">
        <f>SUM(I7:I8)</f>
        <v>0</v>
      </c>
      <c r="J9" s="270"/>
      <c r="K9" s="270"/>
      <c r="L9" s="270"/>
      <c r="M9" s="270"/>
    </row>
    <row r="10" spans="2:13">
      <c r="B10" s="270"/>
      <c r="C10" s="270"/>
      <c r="D10" s="34"/>
      <c r="E10" s="25"/>
      <c r="F10" s="25"/>
      <c r="G10" s="25"/>
      <c r="H10" s="25"/>
      <c r="I10" s="25"/>
      <c r="J10" s="270"/>
      <c r="K10" s="270"/>
      <c r="L10" s="270"/>
      <c r="M10" s="270"/>
    </row>
    <row r="11" spans="2:13">
      <c r="B11" s="270"/>
      <c r="C11" s="270"/>
      <c r="D11" s="34"/>
      <c r="E11" s="25"/>
      <c r="F11" s="25"/>
      <c r="G11" s="25"/>
      <c r="H11" s="25"/>
      <c r="I11" s="25"/>
      <c r="J11" s="270"/>
      <c r="K11" s="270"/>
      <c r="L11" s="270"/>
      <c r="M11" s="270"/>
    </row>
    <row r="12" spans="2:13" ht="14.1" customHeight="1">
      <c r="B12" s="270"/>
      <c r="C12" s="270"/>
      <c r="E12" s="270"/>
      <c r="F12" s="270"/>
      <c r="G12" s="270"/>
      <c r="H12" s="270"/>
      <c r="I12" s="270"/>
      <c r="J12" s="270"/>
      <c r="K12" s="270"/>
      <c r="L12" s="270"/>
      <c r="M12" s="270"/>
    </row>
    <row r="13" spans="2:13" ht="14.1" customHeight="1">
      <c r="B13" s="270"/>
      <c r="C13" s="270"/>
      <c r="E13" s="270"/>
      <c r="F13" s="270"/>
      <c r="G13" s="270"/>
      <c r="H13" s="270"/>
      <c r="I13" s="270"/>
      <c r="J13" s="270"/>
      <c r="K13" s="270"/>
      <c r="L13" s="270"/>
      <c r="M13" s="270"/>
    </row>
    <row r="15" spans="2:13" ht="14.65" thickBot="1">
      <c r="B15" s="270"/>
      <c r="C15" s="270"/>
      <c r="E15" s="270"/>
      <c r="F15" s="270"/>
      <c r="G15" s="270"/>
      <c r="H15" s="270"/>
      <c r="I15" s="270"/>
      <c r="J15" s="270"/>
      <c r="K15" s="270"/>
      <c r="L15" s="270"/>
      <c r="M15" s="270"/>
    </row>
    <row r="16" spans="2:13" ht="43.15" thickBot="1">
      <c r="B16" s="271" t="s">
        <v>568</v>
      </c>
      <c r="C16" s="272"/>
      <c r="D16" s="272"/>
      <c r="E16" s="272"/>
      <c r="F16" s="272"/>
      <c r="G16" s="272"/>
      <c r="H16" s="272"/>
      <c r="I16" s="272"/>
      <c r="J16" s="176" t="s">
        <v>569</v>
      </c>
      <c r="K16" s="177" t="s">
        <v>570</v>
      </c>
      <c r="L16" s="270"/>
      <c r="M16" s="270"/>
    </row>
    <row r="17" spans="1:11" ht="33.75" customHeight="1">
      <c r="A17" s="270">
        <f>J17</f>
        <v>1</v>
      </c>
      <c r="B17" s="377" t="s">
        <v>1043</v>
      </c>
      <c r="C17" s="378"/>
      <c r="D17" s="378"/>
      <c r="E17" s="378"/>
      <c r="F17" s="378"/>
      <c r="G17" s="378"/>
      <c r="H17" s="378"/>
      <c r="I17" s="379"/>
      <c r="J17" s="10">
        <v>1</v>
      </c>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1</v>
      </c>
      <c r="B30" s="377" t="s">
        <v>1044</v>
      </c>
      <c r="C30" s="378"/>
      <c r="D30" s="378"/>
      <c r="E30" s="378"/>
      <c r="F30" s="378"/>
      <c r="G30" s="378"/>
      <c r="H30" s="378"/>
      <c r="I30" s="379"/>
      <c r="J30" s="10">
        <v>1</v>
      </c>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1</v>
      </c>
      <c r="B43" s="377" t="s">
        <v>1045</v>
      </c>
      <c r="C43" s="378"/>
      <c r="D43" s="378"/>
      <c r="E43" s="378"/>
      <c r="F43" s="378"/>
      <c r="G43" s="378"/>
      <c r="H43" s="378"/>
      <c r="I43" s="379"/>
      <c r="J43" s="10">
        <v>1</v>
      </c>
      <c r="K43" s="10"/>
    </row>
    <row r="44" spans="1:11" ht="33" customHeight="1">
      <c r="A44" s="270">
        <f t="shared" ref="A44:A52" si="2">J44</f>
        <v>2</v>
      </c>
      <c r="B44" s="380" t="s">
        <v>1046</v>
      </c>
      <c r="C44" s="381"/>
      <c r="D44" s="381"/>
      <c r="E44" s="381"/>
      <c r="F44" s="381"/>
      <c r="G44" s="381"/>
      <c r="H44" s="381"/>
      <c r="I44" s="381"/>
      <c r="J44" s="10">
        <v>2</v>
      </c>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230" priority="3" stopIfTrue="1">
      <formula>IF(SUM(E8:I8)=1,1,0)</formula>
    </cfRule>
  </conditionalFormatting>
  <conditionalFormatting sqref="M1">
    <cfRule type="containsText" dxfId="229" priority="1" operator="containsText" text="n/a">
      <formula>NOT(ISERROR(SEARCH("n/a",M1)))</formula>
    </cfRule>
    <cfRule type="containsText" dxfId="228" priority="2" operator="containsText" text="no">
      <formula>NOT(ISERROR(SEARCH("no",M1)))</formula>
    </cfRule>
  </conditionalFormatting>
  <conditionalFormatting sqref="E9:I9">
    <cfRule type="expression" dxfId="227" priority="130" stopIfTrue="1">
      <formula>IF(SUM(E12:I12)=1,1,0)</formula>
    </cfRule>
  </conditionalFormatting>
  <conditionalFormatting sqref="E10:I11">
    <cfRule type="expression" dxfId="226" priority="132" stopIfTrue="1">
      <formula>IF(SUM(E14:I14)=1,1,0)</formula>
    </cfRule>
  </conditionalFormatting>
  <dataValidations count="2">
    <dataValidation type="list" allowBlank="1" showInputMessage="1" showErrorMessage="1" sqref="B7" xr:uid="{00000000-0002-0000-1900-000000000000}">
      <formula1>$E$6:$J$6</formula1>
    </dataValidation>
    <dataValidation allowBlank="1" showInputMessage="1" showErrorMessage="1" prompt="Select the cell to the left to access full dropdown list" sqref="C7" xr:uid="{00000000-0002-0000-1900-000001000000}"/>
  </dataValidations>
  <hyperlinks>
    <hyperlink ref="M1" location="TOC!A1" display="Return to Table of Contents" xr:uid="{00000000-0004-0000-1900-000000000000}"/>
    <hyperlink ref="D7" location="'S4'!G4" display="'S4'!G4" xr:uid="{00000000-0004-0000-1900-000001000000}"/>
    <hyperlink ref="D2" location="'S4'!G3" display="'S4'!G3" xr:uid="{00000000-0004-0000-1900-000002000000}"/>
    <hyperlink ref="D1" location="'S4'!G2" display="'S4'!G2" xr:uid="{00000000-0004-0000-19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2000000}">
          <x14:formula1>
            <xm:f>Assessment_DataCollection!$V$1:$V$13</xm:f>
          </x14:formula1>
          <xm:sqref>J30:K39 J43:K52 J17:K26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O52"/>
  <sheetViews>
    <sheetView topLeftCell="B1" workbookViewId="0">
      <selection activeCell="J44" sqref="J44"/>
    </sheetView>
  </sheetViews>
  <sheetFormatPr defaultRowHeight="14.25"/>
  <cols>
    <col min="1" max="1" width="0" hidden="1" customWidth="1"/>
    <col min="2" max="2" width="14.5703125" customWidth="1"/>
    <col min="3" max="3" width="4" customWidth="1"/>
    <col min="4" max="4" width="32.5703125" style="31" customWidth="1"/>
    <col min="5" max="11" width="9.5703125" customWidth="1"/>
    <col min="13" max="13" width="23.28515625" customWidth="1"/>
  </cols>
  <sheetData>
    <row r="1" spans="2:15">
      <c r="B1" s="25" t="str">
        <f>Assessment_DataCollection!A1</f>
        <v>SECTION</v>
      </c>
      <c r="C1" s="270"/>
      <c r="D1" s="67" t="str">
        <f>Assessment_DataCollection!B512</f>
        <v>Coordination with Driver Licensing</v>
      </c>
      <c r="E1" s="270"/>
      <c r="F1" s="270"/>
      <c r="G1" s="270"/>
      <c r="H1" s="270"/>
      <c r="I1" s="270"/>
      <c r="J1" s="270"/>
      <c r="K1" s="270"/>
      <c r="L1" s="270"/>
      <c r="M1" s="100" t="s">
        <v>81</v>
      </c>
      <c r="N1" s="270"/>
      <c r="O1" s="270"/>
    </row>
    <row r="2" spans="2:15">
      <c r="B2" s="25" t="s">
        <v>555</v>
      </c>
      <c r="C2" s="37">
        <f>Assessment_DataCollection!A516</f>
        <v>4.2</v>
      </c>
      <c r="D2" s="67" t="str">
        <f>Assessment_DataCollection!B516</f>
        <v>GDL System</v>
      </c>
      <c r="E2" s="270"/>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114.4" thickTop="1">
      <c r="B7" s="24" t="s">
        <v>559</v>
      </c>
      <c r="C7" s="28" t="s">
        <v>564</v>
      </c>
      <c r="D7" s="77"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E7" s="12"/>
      <c r="F7" s="12"/>
      <c r="G7" s="12"/>
      <c r="H7" s="12"/>
      <c r="I7" s="12"/>
      <c r="J7" s="270"/>
      <c r="K7" s="270"/>
      <c r="L7" s="275" t="s">
        <v>578</v>
      </c>
      <c r="M7" s="275" t="s">
        <v>579</v>
      </c>
      <c r="N7" s="275" t="s">
        <v>15</v>
      </c>
      <c r="O7" s="275" t="s">
        <v>580</v>
      </c>
    </row>
    <row r="8" spans="2:15" hidden="1">
      <c r="B8" s="23"/>
      <c r="C8" s="22" t="s">
        <v>15</v>
      </c>
      <c r="D8" s="32"/>
      <c r="E8" s="10">
        <f>IF($B7=E6,1,"")</f>
        <v>1</v>
      </c>
      <c r="F8" s="10" t="str">
        <f>IF($B7=F6,1,"")</f>
        <v/>
      </c>
      <c r="G8" s="10" t="str">
        <f>IF($B7=G6,1,"")</f>
        <v/>
      </c>
      <c r="H8" s="10" t="str">
        <f>IF($B7=H6,1,"")</f>
        <v/>
      </c>
      <c r="I8" s="10" t="str">
        <f>IF($B7=I6,1,"")</f>
        <v/>
      </c>
      <c r="J8" s="270"/>
      <c r="K8" s="270"/>
      <c r="L8" s="270" t="s">
        <v>565</v>
      </c>
      <c r="M8" s="270" t="s">
        <v>566</v>
      </c>
      <c r="N8" s="270" t="s">
        <v>15</v>
      </c>
      <c r="O8" s="270"/>
    </row>
    <row r="9" spans="2:15" ht="85.5">
      <c r="B9" s="23" t="s">
        <v>559</v>
      </c>
      <c r="C9" s="28" t="s">
        <v>564</v>
      </c>
      <c r="D9" s="78" t="str">
        <f>Assessment_DataCollection!B519</f>
        <v>4.2.2 States shall have a GDL system that includes, incorporates, or integrates multi-stage driver education that meets these Novice Teen Driver Education and Training Administrative Standards</v>
      </c>
      <c r="E9" s="10"/>
      <c r="F9" s="10"/>
      <c r="G9" s="10"/>
      <c r="H9" s="10"/>
      <c r="I9" s="10"/>
      <c r="J9" s="270"/>
      <c r="K9" s="270"/>
      <c r="L9" s="270"/>
      <c r="M9" s="270"/>
      <c r="N9" s="270" t="s">
        <v>15</v>
      </c>
      <c r="O9" s="270"/>
    </row>
    <row r="10" spans="2:15" hidden="1">
      <c r="B10" s="23"/>
      <c r="C10" s="22" t="s">
        <v>15</v>
      </c>
      <c r="D10" s="32"/>
      <c r="E10" s="10">
        <f>IF($B9=E6,1,"")</f>
        <v>1</v>
      </c>
      <c r="F10" s="10" t="str">
        <f>IF($B9=F6,1,"")</f>
        <v/>
      </c>
      <c r="G10" s="10" t="str">
        <f>IF($B9=G6,1,"")</f>
        <v/>
      </c>
      <c r="H10" s="10" t="str">
        <f>IF($B9=H6,1,"")</f>
        <v/>
      </c>
      <c r="I10" s="10" t="str">
        <f>IF($B9=I6,1,"")</f>
        <v/>
      </c>
      <c r="J10" s="270"/>
      <c r="K10" s="270"/>
      <c r="L10" s="270"/>
      <c r="M10" s="270"/>
      <c r="N10" s="270"/>
      <c r="O10" s="270"/>
    </row>
    <row r="11" spans="2:15" ht="85.9" thickBot="1">
      <c r="B11" s="36" t="s">
        <v>560</v>
      </c>
      <c r="C11" s="29" t="s">
        <v>564</v>
      </c>
      <c r="D11" s="76" t="str">
        <f>Assessment_DataCollection!B526</f>
        <v>4.2.3 States should not reduce the time requirements in the GDL process for successful completion of driver education. Instead, States should consider extending the GDL process for those who do not take driver education</v>
      </c>
      <c r="E11" s="11"/>
      <c r="F11" s="11"/>
      <c r="G11" s="11"/>
      <c r="H11" s="11"/>
      <c r="I11" s="11"/>
      <c r="J11" s="270"/>
      <c r="K11" s="270"/>
      <c r="L11" s="270"/>
      <c r="M11" s="270"/>
      <c r="N11" s="270"/>
      <c r="O11" s="270"/>
    </row>
    <row r="12" spans="2:15" ht="14.65" hidden="1" thickTop="1">
      <c r="B12" s="24"/>
      <c r="C12" s="35" t="s">
        <v>15</v>
      </c>
      <c r="D12" s="33"/>
      <c r="E12" s="12" t="str">
        <f>IF($B11=E6,1,"")</f>
        <v/>
      </c>
      <c r="F12" s="12">
        <f>IF($B11=F6,1,"")</f>
        <v>1</v>
      </c>
      <c r="G12" s="12" t="str">
        <f>IF($B11=G6,1,"")</f>
        <v/>
      </c>
      <c r="H12" s="12" t="str">
        <f>IF($B11=H6,1,"")</f>
        <v/>
      </c>
      <c r="I12" s="12" t="str">
        <f>IF($B11=I6,1,"")</f>
        <v/>
      </c>
      <c r="J12" s="270"/>
      <c r="K12" s="270"/>
      <c r="L12" s="270"/>
      <c r="M12" s="270"/>
      <c r="N12" s="270"/>
      <c r="O12" s="270"/>
    </row>
    <row r="13" spans="2:15" ht="14.65" thickTop="1">
      <c r="B13" s="270" t="s">
        <v>15</v>
      </c>
      <c r="C13" s="270"/>
      <c r="D13" s="34" t="s">
        <v>567</v>
      </c>
      <c r="E13" s="25">
        <f>SUM(E7:E12)</f>
        <v>2</v>
      </c>
      <c r="F13" s="25">
        <f>SUM(F7:F12)</f>
        <v>1</v>
      </c>
      <c r="G13" s="25">
        <f>SUM(G7:G12)</f>
        <v>0</v>
      </c>
      <c r="H13" s="25">
        <f>SUM(H7:H12)</f>
        <v>0</v>
      </c>
      <c r="I13" s="25">
        <f>SUM(I7:I12)</f>
        <v>0</v>
      </c>
      <c r="J13" s="270"/>
      <c r="K13" s="270"/>
      <c r="L13" s="270"/>
      <c r="M13" s="270"/>
      <c r="N13" s="270"/>
      <c r="O13" s="270"/>
    </row>
    <row r="15" spans="2:15" ht="14.65" thickBot="1">
      <c r="B15" s="270"/>
      <c r="C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7" spans="1:11">
      <c r="A27" s="270"/>
      <c r="B27" s="270"/>
      <c r="C27" s="270"/>
      <c r="D27" s="270"/>
      <c r="E27" s="270"/>
      <c r="F27" s="270"/>
      <c r="G27" s="270"/>
      <c r="H27" s="270"/>
      <c r="I27" s="270"/>
      <c r="J27" s="270"/>
      <c r="K27" s="27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2</v>
      </c>
      <c r="B30" s="377" t="s">
        <v>1047</v>
      </c>
      <c r="C30" s="378"/>
      <c r="D30" s="378"/>
      <c r="E30" s="378"/>
      <c r="F30" s="378"/>
      <c r="G30" s="378"/>
      <c r="H30" s="378"/>
      <c r="I30" s="379"/>
      <c r="J30" s="10">
        <v>2</v>
      </c>
      <c r="K30" s="10"/>
    </row>
    <row r="31" spans="1:11" ht="15">
      <c r="A31" s="270">
        <f t="shared" ref="A31:A39" si="1">J31</f>
        <v>1</v>
      </c>
      <c r="B31" s="380" t="s">
        <v>1048</v>
      </c>
      <c r="C31" s="381"/>
      <c r="D31" s="381"/>
      <c r="E31" s="381"/>
      <c r="F31" s="381"/>
      <c r="G31" s="381"/>
      <c r="H31" s="381"/>
      <c r="I31" s="381"/>
      <c r="J31" s="10">
        <v>1</v>
      </c>
      <c r="K31" s="10"/>
    </row>
    <row r="32" spans="1:11">
      <c r="A32" s="270">
        <f t="shared" si="1"/>
        <v>1</v>
      </c>
      <c r="B32" s="380"/>
      <c r="C32" s="381"/>
      <c r="D32" s="381"/>
      <c r="E32" s="381"/>
      <c r="F32" s="381"/>
      <c r="G32" s="381"/>
      <c r="H32" s="381"/>
      <c r="I32" s="381"/>
      <c r="J32" s="10">
        <v>1</v>
      </c>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0" spans="1:11">
      <c r="A40" s="270"/>
      <c r="B40" s="270"/>
      <c r="C40" s="270"/>
      <c r="D40" s="270"/>
      <c r="E40" s="270"/>
      <c r="F40" s="270"/>
      <c r="G40" s="270"/>
      <c r="H40" s="270"/>
      <c r="I40" s="270"/>
      <c r="J40" s="270"/>
      <c r="K40" s="27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1</v>
      </c>
      <c r="B43" s="377" t="s">
        <v>1049</v>
      </c>
      <c r="C43" s="378"/>
      <c r="D43" s="378"/>
      <c r="E43" s="378"/>
      <c r="F43" s="378"/>
      <c r="G43" s="378"/>
      <c r="H43" s="378"/>
      <c r="I43" s="379"/>
      <c r="J43" s="10">
        <v>1</v>
      </c>
      <c r="K43" s="10"/>
    </row>
    <row r="44" spans="1:11" ht="15">
      <c r="A44" s="270">
        <f t="shared" ref="A44:A52" si="2">J44</f>
        <v>2</v>
      </c>
      <c r="B44" s="380" t="s">
        <v>1050</v>
      </c>
      <c r="C44" s="381"/>
      <c r="D44" s="381"/>
      <c r="E44" s="381"/>
      <c r="F44" s="381"/>
      <c r="G44" s="381"/>
      <c r="H44" s="381"/>
      <c r="I44" s="381"/>
      <c r="J44" s="10">
        <v>2</v>
      </c>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225" priority="3" stopIfTrue="1">
      <formula>IF(SUM(E8:I8)=1,1,0)</formula>
    </cfRule>
  </conditionalFormatting>
  <conditionalFormatting sqref="M1">
    <cfRule type="containsText" dxfId="224" priority="1" operator="containsText" text="n/a">
      <formula>NOT(ISERROR(SEARCH("n/a",M1)))</formula>
    </cfRule>
    <cfRule type="containsText" dxfId="223" priority="2" operator="containsText" text="no">
      <formula>NOT(ISERROR(SEARCH("no",M1)))</formula>
    </cfRule>
  </conditionalFormatting>
  <dataValidations count="3">
    <dataValidation type="list" allowBlank="1" showInputMessage="1" showErrorMessage="1" sqref="B10 B12" xr:uid="{00000000-0002-0000-1A00-000000000000}">
      <formula1>$D$6:$J$6</formula1>
    </dataValidation>
    <dataValidation allowBlank="1" showInputMessage="1" showErrorMessage="1" prompt="Select the cell to the left to access full dropdown list" sqref="C7 C11 C9" xr:uid="{00000000-0002-0000-1A00-000001000000}"/>
    <dataValidation type="list" allowBlank="1" showInputMessage="1" showErrorMessage="1" sqref="B7 B11 B9" xr:uid="{00000000-0002-0000-1A00-000002000000}">
      <formula1>$E$6:$J$6</formula1>
    </dataValidation>
  </dataValidations>
  <hyperlinks>
    <hyperlink ref="M1" location="TOC!A1" display="Return to Table of Contents" xr:uid="{00000000-0004-0000-1A00-000000000000}"/>
    <hyperlink ref="D1" location="'S4'!G2" display="'S4'!G2" xr:uid="{00000000-0004-0000-1A00-000001000000}"/>
    <hyperlink ref="D2" location="'S4'!G6" display="'S4'!G6" xr:uid="{00000000-0004-0000-1A00-000002000000}"/>
    <hyperlink ref="D7" location="'S4'!G7" display="'S4'!G7" xr:uid="{00000000-0004-0000-1A00-000003000000}"/>
    <hyperlink ref="D9" location="'S4'!G9" display="'S4'!G9" xr:uid="{00000000-0004-0000-1A00-000004000000}"/>
    <hyperlink ref="D11" location="'S4'!G16" display="'S4'!G16" xr:uid="{00000000-0004-0000-1A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3000000}">
          <x14:formula1>
            <xm:f>Assessment_DataCollection!$V$1:$V$13</xm:f>
          </x14:formula1>
          <xm:sqref>J30:K39 J43:K52 J17:K26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O52"/>
  <sheetViews>
    <sheetView topLeftCell="B1" zoomScale="118" zoomScaleNormal="118" workbookViewId="0">
      <selection activeCell="J44" sqref="J44"/>
    </sheetView>
  </sheetViews>
  <sheetFormatPr defaultRowHeight="14.2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2:15">
      <c r="B1" s="25" t="str">
        <f>Assessment_DataCollection!A1</f>
        <v>SECTION</v>
      </c>
      <c r="C1" s="270"/>
      <c r="D1" s="26" t="str">
        <f>Assessment_DataCollection!B512</f>
        <v>Coordination with Driver Licensing</v>
      </c>
      <c r="E1" s="270"/>
      <c r="F1" s="270"/>
      <c r="G1" s="270"/>
      <c r="H1" s="270"/>
      <c r="I1" s="270"/>
      <c r="J1" s="270"/>
      <c r="K1" s="270"/>
      <c r="L1" s="270"/>
      <c r="M1" s="100" t="s">
        <v>81</v>
      </c>
      <c r="N1" s="270"/>
      <c r="O1" s="270"/>
    </row>
    <row r="2" spans="2:15">
      <c r="B2" s="25" t="s">
        <v>555</v>
      </c>
      <c r="C2" s="37">
        <f>Assessment_DataCollection!A528</f>
        <v>4.3</v>
      </c>
      <c r="D2" s="26" t="str">
        <f>Assessment_DataCollection!B528</f>
        <v>Coordination and Education of Courts and Law Enforcement</v>
      </c>
      <c r="E2" s="270"/>
      <c r="F2" s="270"/>
      <c r="G2" s="270"/>
      <c r="H2" s="270"/>
      <c r="I2" s="270"/>
      <c r="J2" s="270"/>
      <c r="K2" s="270"/>
      <c r="L2" s="270"/>
      <c r="M2" s="270"/>
      <c r="N2" s="270"/>
      <c r="O2" s="270"/>
    </row>
    <row r="5" spans="2:15">
      <c r="B5" s="270" t="s">
        <v>15</v>
      </c>
      <c r="C5" s="270"/>
      <c r="D5" s="270"/>
      <c r="E5" s="270"/>
      <c r="F5" s="270"/>
      <c r="G5" s="270"/>
      <c r="H5" s="270"/>
      <c r="I5" s="270"/>
      <c r="J5" s="270"/>
      <c r="K5" s="270"/>
      <c r="L5" s="270"/>
      <c r="M5" s="270"/>
      <c r="N5" s="270"/>
      <c r="O5" s="270"/>
    </row>
    <row r="6" spans="2:15" ht="88.5" thickBot="1">
      <c r="B6" s="27" t="s">
        <v>557</v>
      </c>
      <c r="C6" s="27"/>
      <c r="D6" s="27" t="s">
        <v>558</v>
      </c>
      <c r="E6" s="48" t="s">
        <v>559</v>
      </c>
      <c r="F6" s="48" t="s">
        <v>560</v>
      </c>
      <c r="G6" s="49" t="s">
        <v>561</v>
      </c>
      <c r="H6" s="48" t="s">
        <v>562</v>
      </c>
      <c r="I6" s="49" t="s">
        <v>563</v>
      </c>
      <c r="J6" s="25"/>
      <c r="K6" s="270"/>
      <c r="L6" s="270"/>
      <c r="M6" s="270"/>
      <c r="N6" s="270"/>
      <c r="O6" s="270"/>
    </row>
    <row r="7" spans="2:15" ht="95.25" customHeight="1" thickTop="1">
      <c r="B7" s="14" t="s">
        <v>559</v>
      </c>
      <c r="C7" s="28" t="s">
        <v>564</v>
      </c>
      <c r="D7" s="33" t="str">
        <f>Assessment_DataCollection!B529</f>
        <v>4.3.1 States shall provide information and education on novice driving requirements and restrictions to judges, prosecutors, courts, and law enforcement officials charged with adjudicating or enforcing GDL laws</v>
      </c>
      <c r="E7" s="12"/>
      <c r="F7" s="12"/>
      <c r="G7" s="12"/>
      <c r="H7" s="12"/>
      <c r="I7" s="12"/>
      <c r="J7" s="270"/>
      <c r="K7" s="270"/>
      <c r="L7" s="270" t="s">
        <v>15</v>
      </c>
      <c r="M7" s="270" t="s">
        <v>15</v>
      </c>
      <c r="N7" s="270" t="s">
        <v>15</v>
      </c>
      <c r="O7" s="270" t="s">
        <v>15</v>
      </c>
    </row>
    <row r="8" spans="2:15" ht="9" hidden="1" customHeight="1">
      <c r="B8" s="15"/>
      <c r="C8" s="22" t="s">
        <v>15</v>
      </c>
      <c r="D8" s="19"/>
      <c r="E8" s="10">
        <f>IF($B7=E6,1,"")</f>
        <v>1</v>
      </c>
      <c r="F8" s="10" t="str">
        <f>IF($B7=F6,1,"")</f>
        <v/>
      </c>
      <c r="G8" s="10" t="str">
        <f>IF($B7=G6,1,"")</f>
        <v/>
      </c>
      <c r="H8" s="10" t="str">
        <f>IF($B7=H6,1,"")</f>
        <v/>
      </c>
      <c r="I8" s="10" t="str">
        <f>IF($B7=I6,1,"")</f>
        <v/>
      </c>
      <c r="J8" s="270"/>
      <c r="K8" s="270"/>
      <c r="L8" s="270" t="s">
        <v>565</v>
      </c>
      <c r="M8" s="270" t="s">
        <v>566</v>
      </c>
      <c r="N8" s="270" t="s">
        <v>15</v>
      </c>
      <c r="O8" s="270"/>
    </row>
    <row r="9" spans="2:15" ht="60" customHeight="1">
      <c r="B9" s="15" t="s">
        <v>559</v>
      </c>
      <c r="C9" s="28" t="s">
        <v>564</v>
      </c>
      <c r="D9" s="32" t="str">
        <f>Assessment_DataCollection!B531</f>
        <v>4.3.2 States shall ensure that sanctions for noncompliance with GDL requirements by novice drivers are developed and enforced uniformly</v>
      </c>
      <c r="E9" s="10"/>
      <c r="F9" s="10"/>
      <c r="G9" s="10"/>
      <c r="H9" s="10"/>
      <c r="I9" s="10"/>
      <c r="J9" s="270"/>
      <c r="K9" s="270"/>
      <c r="L9" s="270"/>
      <c r="M9" s="270"/>
      <c r="N9" s="270" t="s">
        <v>15</v>
      </c>
      <c r="O9" s="270"/>
    </row>
    <row r="10" spans="2:15" hidden="1">
      <c r="B10" s="15"/>
      <c r="C10" s="22" t="s">
        <v>15</v>
      </c>
      <c r="D10" s="19"/>
      <c r="E10" s="10">
        <f>IF($B9=E6,1,"")</f>
        <v>1</v>
      </c>
      <c r="F10" s="10" t="str">
        <f>IF($B9=F6,1,"")</f>
        <v/>
      </c>
      <c r="G10" s="10" t="str">
        <f>IF($B9=G6,1,"")</f>
        <v/>
      </c>
      <c r="H10" s="10" t="str">
        <f>IF($B9=H6,1,"")</f>
        <v/>
      </c>
      <c r="I10" s="10" t="str">
        <f>IF($B9=I6,1,"")</f>
        <v/>
      </c>
      <c r="J10" s="270"/>
      <c r="K10" s="270"/>
      <c r="L10" s="270"/>
      <c r="M10" s="270"/>
      <c r="N10" s="270"/>
      <c r="O10" s="270"/>
    </row>
    <row r="11" spans="2:15" ht="43.15" thickBot="1">
      <c r="B11" s="16" t="s">
        <v>559</v>
      </c>
      <c r="C11" s="29" t="s">
        <v>564</v>
      </c>
      <c r="D11" s="20" t="str">
        <f>Assessment_DataCollection!B533</f>
        <v>4.3.3 States should evaluate enforcement efforts to determine effectiveness</v>
      </c>
      <c r="E11" s="11"/>
      <c r="F11" s="11"/>
      <c r="G11" s="11"/>
      <c r="H11" s="11"/>
      <c r="I11" s="11"/>
      <c r="J11" s="270"/>
      <c r="K11" s="270"/>
      <c r="L11" s="270"/>
      <c r="M11" s="270"/>
      <c r="N11" s="270"/>
      <c r="O11" s="270"/>
    </row>
    <row r="12" spans="2:15" ht="14.65" hidden="1" thickTop="1">
      <c r="B12" s="14"/>
      <c r="C12" s="14"/>
      <c r="D12" s="12"/>
      <c r="E12" s="12">
        <f>IF($B11=E6,1,"")</f>
        <v>1</v>
      </c>
      <c r="F12" s="12" t="str">
        <f>IF($B11=F6,1,"")</f>
        <v/>
      </c>
      <c r="G12" s="12" t="str">
        <f>IF($B11=G6,1,"")</f>
        <v/>
      </c>
      <c r="H12" s="12" t="str">
        <f>IF($B11=H6,1,"")</f>
        <v/>
      </c>
      <c r="I12" s="12" t="str">
        <f>IF($B11=I6,1,"")</f>
        <v/>
      </c>
      <c r="J12" s="270"/>
      <c r="K12" s="270"/>
      <c r="L12" s="270"/>
      <c r="M12" s="270"/>
      <c r="N12" s="270"/>
      <c r="O12" s="270"/>
    </row>
    <row r="13" spans="2:15" ht="14.65" thickTop="1">
      <c r="B13" s="270"/>
      <c r="C13" s="270"/>
      <c r="D13" s="18" t="s">
        <v>567</v>
      </c>
      <c r="E13" s="25">
        <f>SUM(E7:E12)</f>
        <v>3</v>
      </c>
      <c r="F13" s="25">
        <f>SUM(F7:F12)</f>
        <v>0</v>
      </c>
      <c r="G13" s="25">
        <f>SUM(G7:G12)</f>
        <v>0</v>
      </c>
      <c r="H13" s="25">
        <f>SUM(H7:H12)</f>
        <v>0</v>
      </c>
      <c r="I13" s="25">
        <f>SUM(I7:I12)</f>
        <v>0</v>
      </c>
      <c r="J13" s="270"/>
      <c r="K13" s="270"/>
      <c r="L13" s="270"/>
      <c r="M13" s="270"/>
      <c r="N13" s="270"/>
      <c r="O13" s="270"/>
    </row>
    <row r="15" spans="2:15" ht="14.65" thickBot="1">
      <c r="B15" s="270"/>
      <c r="C15" s="270"/>
      <c r="D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0</v>
      </c>
      <c r="B17" s="377"/>
      <c r="C17" s="378"/>
      <c r="D17" s="378"/>
      <c r="E17" s="378"/>
      <c r="F17" s="378"/>
      <c r="G17" s="378"/>
      <c r="H17" s="378"/>
      <c r="I17" s="379"/>
      <c r="J17" s="10"/>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0</v>
      </c>
      <c r="B30" s="377"/>
      <c r="C30" s="378"/>
      <c r="D30" s="378"/>
      <c r="E30" s="378"/>
      <c r="F30" s="378"/>
      <c r="G30" s="378"/>
      <c r="H30" s="378"/>
      <c r="I30" s="379"/>
      <c r="J30" s="10"/>
      <c r="K30" s="10"/>
    </row>
    <row r="31" spans="1:11">
      <c r="A31" s="270">
        <f t="shared" ref="A31:A39" si="1">J31</f>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1</v>
      </c>
      <c r="B43" s="377" t="s">
        <v>1051</v>
      </c>
      <c r="C43" s="378"/>
      <c r="D43" s="378"/>
      <c r="E43" s="378"/>
      <c r="F43" s="378"/>
      <c r="G43" s="378"/>
      <c r="H43" s="378"/>
      <c r="I43" s="379"/>
      <c r="J43" s="10">
        <v>1</v>
      </c>
      <c r="K43" s="10"/>
    </row>
    <row r="44" spans="1:11">
      <c r="A44" s="270">
        <f t="shared" ref="A44:A52" si="2">J44</f>
        <v>2</v>
      </c>
      <c r="B44" s="380"/>
      <c r="C44" s="381"/>
      <c r="D44" s="381"/>
      <c r="E44" s="381"/>
      <c r="F44" s="381"/>
      <c r="G44" s="381"/>
      <c r="H44" s="381"/>
      <c r="I44" s="381"/>
      <c r="J44" s="10">
        <v>2</v>
      </c>
      <c r="K44" s="10"/>
    </row>
    <row r="45" spans="1:11" ht="15">
      <c r="A45" s="270">
        <f t="shared" si="2"/>
        <v>0</v>
      </c>
      <c r="B45" s="380" t="s">
        <v>1052</v>
      </c>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 E9 E11:I11">
    <cfRule type="expression" dxfId="222" priority="7" stopIfTrue="1">
      <formula>IF(SUM(E8:I8)=1,1,0)</formula>
    </cfRule>
  </conditionalFormatting>
  <conditionalFormatting sqref="F7 F9">
    <cfRule type="expression" dxfId="221" priority="6" stopIfTrue="1">
      <formula>IF(SUM(F8:I8)=1,1,0)</formula>
    </cfRule>
  </conditionalFormatting>
  <conditionalFormatting sqref="G7 G9">
    <cfRule type="expression" dxfId="220" priority="5" stopIfTrue="1">
      <formula>IF(SUM(G8:I8)=1,1,0)</formula>
    </cfRule>
  </conditionalFormatting>
  <conditionalFormatting sqref="H7 H9">
    <cfRule type="expression" dxfId="219" priority="4" stopIfTrue="1">
      <formula>IF(SUM(H8:I8)=1,1,0)</formula>
    </cfRule>
  </conditionalFormatting>
  <conditionalFormatting sqref="I7 I9">
    <cfRule type="expression" dxfId="218" priority="3" stopIfTrue="1">
      <formula>IF(I8=1,1,0)</formula>
    </cfRule>
  </conditionalFormatting>
  <conditionalFormatting sqref="M1">
    <cfRule type="containsText" dxfId="217" priority="1" operator="containsText" text="n/a">
      <formula>NOT(ISERROR(SEARCH("n/a",M1)))</formula>
    </cfRule>
    <cfRule type="containsText" dxfId="216" priority="2" operator="containsText" text="no">
      <formula>NOT(ISERROR(SEARCH("no",M1)))</formula>
    </cfRule>
  </conditionalFormatting>
  <dataValidations count="2">
    <dataValidation allowBlank="1" showInputMessage="1" showErrorMessage="1" prompt="Select the cell to the left to access full dropdown list" sqref="C7 C9 C11" xr:uid="{00000000-0002-0000-1B00-000000000000}"/>
    <dataValidation type="list" allowBlank="1" showInputMessage="1" showErrorMessage="1" sqref="C12 B9:B12 B7" xr:uid="{00000000-0002-0000-1B00-000001000000}">
      <formula1>$E$6:$J$6</formula1>
    </dataValidation>
  </dataValidations>
  <hyperlinks>
    <hyperlink ref="M1" location="TOC!A1" display="Return to Table of Contents" xr:uid="{00000000-0004-0000-1B00-000000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2000000}">
          <x14:formula1>
            <xm:f>Assessment_DataCollection!$V$1:$V$13</xm:f>
          </x14:formula1>
          <xm:sqref>J30:K39 J43:K52 J17:K26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52"/>
  <sheetViews>
    <sheetView topLeftCell="B1" zoomScale="118" zoomScaleNormal="118" workbookViewId="0">
      <selection activeCell="J43" sqref="J43"/>
    </sheetView>
  </sheetViews>
  <sheetFormatPr defaultRowHeight="14.25"/>
  <cols>
    <col min="1" max="1" width="8.7109375" hidden="1" customWidth="1"/>
    <col min="2" max="2" width="14.5703125" customWidth="1"/>
    <col min="3" max="3" width="4" customWidth="1"/>
    <col min="4" max="4" width="32.5703125" customWidth="1"/>
    <col min="5" max="11" width="9.5703125" customWidth="1"/>
    <col min="13" max="13" width="23.28515625" customWidth="1"/>
  </cols>
  <sheetData>
    <row r="1" spans="2:15">
      <c r="B1" s="25" t="str">
        <f>Assessment_DataCollection!A1</f>
        <v>SECTION</v>
      </c>
      <c r="C1" s="270"/>
      <c r="D1" s="56" t="str">
        <f>Assessment_DataCollection!B512</f>
        <v>Coordination with Driver Licensing</v>
      </c>
      <c r="E1" s="270"/>
      <c r="F1" s="270"/>
      <c r="G1" s="270"/>
      <c r="H1" s="270"/>
      <c r="I1" s="270"/>
      <c r="J1" s="270"/>
      <c r="K1" s="270"/>
      <c r="L1" s="270"/>
      <c r="M1" s="100" t="s">
        <v>81</v>
      </c>
      <c r="N1" s="270"/>
      <c r="O1" s="270"/>
    </row>
    <row r="2" spans="2:15">
      <c r="B2" s="25" t="s">
        <v>555</v>
      </c>
      <c r="C2" s="37">
        <f>Assessment_DataCollection!A536</f>
        <v>4.4000000000000004</v>
      </c>
      <c r="D2" s="56" t="str">
        <f>Assessment_DataCollection!B536</f>
        <v>Knowledge and Skills Tests</v>
      </c>
      <c r="E2" s="270"/>
      <c r="F2" s="270"/>
      <c r="G2" s="270"/>
      <c r="H2" s="270"/>
      <c r="I2" s="270"/>
      <c r="J2" s="270"/>
      <c r="K2" s="270"/>
      <c r="L2" s="270"/>
      <c r="M2" s="270"/>
      <c r="N2" s="270"/>
      <c r="O2" s="270"/>
    </row>
    <row r="5" spans="2:15">
      <c r="B5" s="270" t="s">
        <v>15</v>
      </c>
      <c r="C5" s="270"/>
      <c r="D5" s="270"/>
      <c r="E5" s="270"/>
      <c r="F5" s="270"/>
      <c r="G5" s="270"/>
      <c r="H5" s="270"/>
      <c r="I5" s="270"/>
      <c r="J5" s="270"/>
      <c r="K5" s="270"/>
      <c r="L5" s="270"/>
      <c r="M5" s="270"/>
      <c r="N5" s="270"/>
      <c r="O5" s="270"/>
    </row>
    <row r="6" spans="2:15" ht="88.5" thickBot="1">
      <c r="B6" s="27" t="s">
        <v>557</v>
      </c>
      <c r="C6" s="27"/>
      <c r="D6" s="27" t="s">
        <v>558</v>
      </c>
      <c r="E6" s="48" t="s">
        <v>559</v>
      </c>
      <c r="F6" s="48" t="s">
        <v>560</v>
      </c>
      <c r="G6" s="49" t="s">
        <v>561</v>
      </c>
      <c r="H6" s="48" t="s">
        <v>562</v>
      </c>
      <c r="I6" s="49" t="s">
        <v>563</v>
      </c>
      <c r="J6" s="25"/>
      <c r="K6" s="270"/>
      <c r="L6" s="270"/>
      <c r="M6" s="270"/>
      <c r="N6" s="270"/>
      <c r="O6" s="270"/>
    </row>
    <row r="7" spans="2:15" ht="57.4" thickTop="1">
      <c r="B7" s="14" t="s">
        <v>562</v>
      </c>
      <c r="C7" s="28" t="s">
        <v>564</v>
      </c>
      <c r="D7" s="77" t="str">
        <f>Assessment_DataCollection!B537</f>
        <v>4.4.1 States shall ensure that State licensing knowledge and skills tests are empirically based and reflect the national standards</v>
      </c>
      <c r="E7" s="12"/>
      <c r="F7" s="12"/>
      <c r="G7" s="12"/>
      <c r="H7" s="12"/>
      <c r="I7" s="12"/>
      <c r="J7" s="270"/>
      <c r="K7" s="270"/>
      <c r="L7" s="270" t="s">
        <v>15</v>
      </c>
      <c r="M7" s="270" t="s">
        <v>15</v>
      </c>
      <c r="N7" s="270" t="s">
        <v>15</v>
      </c>
      <c r="O7" s="270" t="s">
        <v>15</v>
      </c>
    </row>
    <row r="8" spans="2:15" ht="9" hidden="1" customHeight="1">
      <c r="B8" s="15"/>
      <c r="C8" s="22" t="s">
        <v>15</v>
      </c>
      <c r="D8" s="19"/>
      <c r="E8" s="10" t="str">
        <f>IF($B7=E6,1,"")</f>
        <v/>
      </c>
      <c r="F8" s="10" t="str">
        <f>IF($B7=F6,1,"")</f>
        <v/>
      </c>
      <c r="G8" s="10" t="str">
        <f>IF($B7=G6,1,"")</f>
        <v/>
      </c>
      <c r="H8" s="10">
        <f>IF($B7=H6,1,"")</f>
        <v>1</v>
      </c>
      <c r="I8" s="10" t="str">
        <f>IF($B7=I6,1,"")</f>
        <v/>
      </c>
      <c r="J8" s="270"/>
      <c r="K8" s="270"/>
      <c r="L8" s="270" t="s">
        <v>565</v>
      </c>
      <c r="M8" s="270" t="s">
        <v>566</v>
      </c>
      <c r="N8" s="270" t="s">
        <v>15</v>
      </c>
      <c r="O8" s="270"/>
    </row>
    <row r="9" spans="2:15" ht="114.4" thickBot="1">
      <c r="B9" s="16" t="s">
        <v>562</v>
      </c>
      <c r="C9" s="29" t="s">
        <v>564</v>
      </c>
      <c r="D9" s="76"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E9" s="11"/>
      <c r="F9" s="11"/>
      <c r="G9" s="11"/>
      <c r="H9" s="11"/>
      <c r="I9" s="11"/>
      <c r="J9" s="270"/>
      <c r="K9" s="270"/>
      <c r="L9" s="270"/>
      <c r="M9" s="270"/>
      <c r="N9" s="270"/>
      <c r="O9" s="270"/>
    </row>
    <row r="10" spans="2:15" ht="14.65" hidden="1" thickTop="1">
      <c r="B10" s="14"/>
      <c r="C10" s="14"/>
      <c r="D10" s="12"/>
      <c r="E10" s="12" t="str">
        <f>IF($B9=E6,1,"")</f>
        <v/>
      </c>
      <c r="F10" s="12" t="str">
        <f>IF($B9=F6,1,"")</f>
        <v/>
      </c>
      <c r="G10" s="12" t="str">
        <f>IF($B9=G6,1,"")</f>
        <v/>
      </c>
      <c r="H10" s="12">
        <f>IF($B9=H6,1,"")</f>
        <v>1</v>
      </c>
      <c r="I10" s="12" t="str">
        <f>IF($B9=I6,1,"")</f>
        <v/>
      </c>
      <c r="J10" s="270"/>
      <c r="K10" s="270"/>
      <c r="L10" s="270"/>
      <c r="M10" s="270"/>
      <c r="N10" s="270"/>
      <c r="O10" s="270"/>
    </row>
    <row r="11" spans="2:15" ht="14.65" thickTop="1">
      <c r="B11" s="270"/>
      <c r="C11" s="270"/>
      <c r="D11" s="18" t="s">
        <v>567</v>
      </c>
      <c r="E11" s="25">
        <f>SUM(E7:E10)</f>
        <v>0</v>
      </c>
      <c r="F11" s="25">
        <f>SUM(F7:F10)</f>
        <v>0</v>
      </c>
      <c r="G11" s="25">
        <f>SUM(G7:G10)</f>
        <v>0</v>
      </c>
      <c r="H11" s="25">
        <f>SUM(H7:H10)</f>
        <v>2</v>
      </c>
      <c r="I11" s="25">
        <f>SUM(I7:I10)</f>
        <v>0</v>
      </c>
      <c r="J11" s="270"/>
      <c r="K11" s="270"/>
      <c r="L11" s="270"/>
      <c r="M11" s="270"/>
      <c r="N11" s="270"/>
      <c r="O11" s="270"/>
    </row>
    <row r="12" spans="2:15">
      <c r="B12" s="270"/>
      <c r="C12" s="270"/>
      <c r="D12" s="18"/>
      <c r="E12" s="25"/>
      <c r="F12" s="25"/>
      <c r="G12" s="25"/>
      <c r="H12" s="25"/>
      <c r="I12" s="25"/>
      <c r="J12" s="270"/>
      <c r="K12" s="270"/>
      <c r="L12" s="270"/>
      <c r="M12" s="270"/>
      <c r="N12" s="270"/>
      <c r="O12" s="270"/>
    </row>
    <row r="13" spans="2:15">
      <c r="B13" s="270"/>
      <c r="C13" s="270"/>
      <c r="D13" s="18"/>
      <c r="E13" s="25"/>
      <c r="F13" s="25"/>
      <c r="G13" s="25"/>
      <c r="H13" s="25"/>
      <c r="I13" s="25"/>
      <c r="J13" s="270"/>
      <c r="K13" s="270"/>
      <c r="L13" s="270"/>
      <c r="M13" s="270"/>
      <c r="N13" s="270"/>
      <c r="O13" s="270"/>
    </row>
    <row r="15" spans="2:15" ht="14.65" thickBot="1">
      <c r="B15" s="270"/>
      <c r="C15" s="270"/>
      <c r="D15" s="270"/>
      <c r="E15" s="270"/>
      <c r="F15" s="270"/>
      <c r="G15" s="270"/>
      <c r="H15" s="270"/>
      <c r="I15" s="270"/>
      <c r="J15" s="270"/>
      <c r="K15" s="270"/>
      <c r="L15" s="270"/>
      <c r="M15" s="270"/>
      <c r="N15" s="270"/>
      <c r="O15" s="270"/>
    </row>
    <row r="16" spans="2:15" ht="43.15" thickBot="1">
      <c r="B16" s="271" t="s">
        <v>568</v>
      </c>
      <c r="C16" s="272"/>
      <c r="D16" s="272"/>
      <c r="E16" s="272"/>
      <c r="F16" s="272"/>
      <c r="G16" s="272"/>
      <c r="H16" s="272"/>
      <c r="I16" s="272"/>
      <c r="J16" s="176" t="s">
        <v>569</v>
      </c>
      <c r="K16" s="177" t="s">
        <v>570</v>
      </c>
      <c r="L16" s="270"/>
      <c r="M16" s="270"/>
      <c r="N16" s="270"/>
      <c r="O16" s="270"/>
    </row>
    <row r="17" spans="1:11" ht="14.45" customHeight="1">
      <c r="A17" s="270">
        <f>J17</f>
        <v>1</v>
      </c>
      <c r="B17" s="377" t="s">
        <v>1053</v>
      </c>
      <c r="C17" s="378"/>
      <c r="D17" s="378"/>
      <c r="E17" s="378"/>
      <c r="F17" s="378"/>
      <c r="G17" s="378"/>
      <c r="H17" s="378"/>
      <c r="I17" s="379"/>
      <c r="J17" s="10">
        <v>1</v>
      </c>
      <c r="K17" s="10"/>
    </row>
    <row r="18" spans="1:11">
      <c r="A18" s="270">
        <f t="shared" ref="A18:A26" si="0">J18</f>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ht="14.65" thickBot="1">
      <c r="A26" s="270">
        <f t="shared" si="0"/>
        <v>0</v>
      </c>
      <c r="B26" s="382"/>
      <c r="C26" s="383"/>
      <c r="D26" s="383"/>
      <c r="E26" s="383"/>
      <c r="F26" s="383"/>
      <c r="G26" s="383"/>
      <c r="H26" s="383"/>
      <c r="I26" s="383"/>
      <c r="J26" s="10"/>
      <c r="K26" s="10"/>
    </row>
    <row r="28" spans="1:11" ht="14.65" thickBot="1">
      <c r="A28" s="270"/>
      <c r="B28" s="270"/>
      <c r="C28" s="270"/>
      <c r="D28" s="270"/>
      <c r="E28" s="270"/>
      <c r="F28" s="270"/>
      <c r="G28" s="270"/>
      <c r="H28" s="270"/>
      <c r="I28" s="270"/>
      <c r="J28" s="270"/>
      <c r="K28" s="270"/>
    </row>
    <row r="29" spans="1:11" ht="43.15" thickBot="1">
      <c r="A29" s="270"/>
      <c r="B29" s="178" t="s">
        <v>571</v>
      </c>
      <c r="C29" s="272"/>
      <c r="D29" s="272"/>
      <c r="E29" s="272"/>
      <c r="F29" s="272"/>
      <c r="G29" s="272"/>
      <c r="H29" s="272"/>
      <c r="I29" s="272"/>
      <c r="J29" s="176" t="s">
        <v>569</v>
      </c>
      <c r="K29" s="177" t="s">
        <v>570</v>
      </c>
    </row>
    <row r="30" spans="1:11" ht="14.45" customHeight="1">
      <c r="A30" s="270">
        <f>J30</f>
        <v>1</v>
      </c>
      <c r="B30" s="377" t="s">
        <v>1054</v>
      </c>
      <c r="C30" s="378"/>
      <c r="D30" s="378"/>
      <c r="E30" s="378"/>
      <c r="F30" s="378"/>
      <c r="G30" s="378"/>
      <c r="H30" s="378"/>
      <c r="I30" s="379"/>
      <c r="J30" s="10">
        <v>1</v>
      </c>
      <c r="K30" s="10"/>
    </row>
    <row r="31" spans="1:11" ht="15">
      <c r="A31" s="270">
        <f t="shared" ref="A31:A39" si="1">J31</f>
        <v>2</v>
      </c>
      <c r="B31" s="380" t="s">
        <v>1055</v>
      </c>
      <c r="C31" s="381"/>
      <c r="D31" s="381"/>
      <c r="E31" s="381"/>
      <c r="F31" s="381"/>
      <c r="G31" s="381"/>
      <c r="H31" s="381"/>
      <c r="I31" s="381"/>
      <c r="J31" s="10">
        <v>2</v>
      </c>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ht="14.65" thickBot="1">
      <c r="A39" s="270">
        <f t="shared" si="1"/>
        <v>0</v>
      </c>
      <c r="B39" s="382"/>
      <c r="C39" s="383"/>
      <c r="D39" s="383"/>
      <c r="E39" s="383"/>
      <c r="F39" s="383"/>
      <c r="G39" s="383"/>
      <c r="H39" s="383"/>
      <c r="I39" s="383"/>
      <c r="J39" s="10"/>
      <c r="K39" s="10"/>
    </row>
    <row r="41" spans="1:11" ht="14.65" thickBot="1">
      <c r="A41" s="270"/>
      <c r="B41" s="270"/>
      <c r="C41" s="270"/>
      <c r="D41" s="270"/>
      <c r="E41" s="270"/>
      <c r="F41" s="270"/>
      <c r="G41" s="270"/>
      <c r="H41" s="270"/>
      <c r="I41" s="270"/>
      <c r="J41" s="270"/>
      <c r="K41" s="270"/>
    </row>
    <row r="42" spans="1:11" ht="43.15" thickBot="1">
      <c r="A42" s="270"/>
      <c r="B42" s="178" t="s">
        <v>575</v>
      </c>
      <c r="C42" s="83"/>
      <c r="D42" s="83"/>
      <c r="E42" s="83"/>
      <c r="F42" s="83"/>
      <c r="G42" s="83"/>
      <c r="H42" s="83"/>
      <c r="I42" s="83"/>
      <c r="J42" s="81" t="s">
        <v>569</v>
      </c>
      <c r="K42" s="82" t="s">
        <v>570</v>
      </c>
    </row>
    <row r="43" spans="1:11" ht="14.45" customHeight="1">
      <c r="A43" s="270">
        <f>J43</f>
        <v>1</v>
      </c>
      <c r="B43" s="377" t="s">
        <v>1056</v>
      </c>
      <c r="C43" s="378"/>
      <c r="D43" s="378"/>
      <c r="E43" s="378"/>
      <c r="F43" s="378"/>
      <c r="G43" s="378"/>
      <c r="H43" s="378"/>
      <c r="I43" s="379"/>
      <c r="J43" s="10">
        <v>1</v>
      </c>
      <c r="K43" s="10"/>
    </row>
    <row r="44" spans="1:11">
      <c r="A44" s="270">
        <f t="shared" ref="A44:A52" si="2">J44</f>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ht="14.65" thickBot="1">
      <c r="A52" s="270">
        <f t="shared" si="2"/>
        <v>0</v>
      </c>
      <c r="B52" s="382"/>
      <c r="C52" s="383"/>
      <c r="D52" s="383"/>
      <c r="E52" s="383"/>
      <c r="F52" s="383"/>
      <c r="G52" s="383"/>
      <c r="H52" s="383"/>
      <c r="I52" s="383"/>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 E9:I9">
    <cfRule type="expression" dxfId="215" priority="7" stopIfTrue="1">
      <formula>IF(SUM(E8:I8)=1,1,0)</formula>
    </cfRule>
  </conditionalFormatting>
  <conditionalFormatting sqref="F7">
    <cfRule type="expression" dxfId="214" priority="6" stopIfTrue="1">
      <formula>IF(SUM(F8:I8)=1,1,0)</formula>
    </cfRule>
  </conditionalFormatting>
  <conditionalFormatting sqref="G7">
    <cfRule type="expression" dxfId="213" priority="5" stopIfTrue="1">
      <formula>IF(SUM(G8:I8)=1,1,0)</formula>
    </cfRule>
  </conditionalFormatting>
  <conditionalFormatting sqref="H7">
    <cfRule type="expression" dxfId="212" priority="4" stopIfTrue="1">
      <formula>IF(SUM(H8:I8)=1,1,0)</formula>
    </cfRule>
  </conditionalFormatting>
  <conditionalFormatting sqref="I7">
    <cfRule type="expression" dxfId="211" priority="3" stopIfTrue="1">
      <formula>IF(I8=1,1,0)</formula>
    </cfRule>
  </conditionalFormatting>
  <conditionalFormatting sqref="M1">
    <cfRule type="containsText" dxfId="210" priority="1" operator="containsText" text="n/a">
      <formula>NOT(ISERROR(SEARCH("n/a",M1)))</formula>
    </cfRule>
    <cfRule type="containsText" dxfId="209" priority="2" operator="containsText" text="no">
      <formula>NOT(ISERROR(SEARCH("no",M1)))</formula>
    </cfRule>
  </conditionalFormatting>
  <dataValidations count="2">
    <dataValidation type="list" allowBlank="1" showInputMessage="1" showErrorMessage="1" sqref="C10 B9:B10 B7" xr:uid="{00000000-0002-0000-1C00-000000000000}">
      <formula1>$E$6:$J$6</formula1>
    </dataValidation>
    <dataValidation allowBlank="1" showInputMessage="1" showErrorMessage="1" prompt="Select the cell to the left to access full dropdown list" sqref="C7 C9" xr:uid="{00000000-0002-0000-1C00-000001000000}"/>
  </dataValidations>
  <hyperlinks>
    <hyperlink ref="M1" location="TOC!A1" display="Return to Table of Contents" xr:uid="{00000000-0004-0000-1C00-000000000000}"/>
    <hyperlink ref="D1" location="'S4'!G2" display="'S4'!G2" xr:uid="{00000000-0004-0000-1C00-000001000000}"/>
    <hyperlink ref="D2" location="'S4'!G26" display="'S4'!G26" xr:uid="{00000000-0004-0000-1C00-000002000000}"/>
    <hyperlink ref="D7" location="'S4'!G27" display="'S4'!G27" xr:uid="{00000000-0004-0000-1C00-000003000000}"/>
    <hyperlink ref="D9" location="'S4'!G29" display="'S4'!G29" xr:uid="{00000000-0004-0000-1C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2000000}">
          <x14:formula1>
            <xm:f>Assessment_DataCollection!$V$1:$V$13</xm:f>
          </x14:formula1>
          <xm:sqref>J30:K39 J43:K52 J17:K26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
  <sheetViews>
    <sheetView workbookViewId="0"/>
  </sheetViews>
  <sheetFormatPr defaultRowHeight="14.25"/>
  <sheetData>
    <row r="1" spans="1:11">
      <c r="A1" s="175" t="s">
        <v>81</v>
      </c>
      <c r="B1" s="270"/>
      <c r="C1" s="270"/>
      <c r="D1" s="270"/>
      <c r="E1" s="270"/>
      <c r="F1" s="270"/>
      <c r="G1" s="270"/>
      <c r="H1" s="270"/>
      <c r="I1" s="270"/>
      <c r="J1" s="270"/>
      <c r="K1" s="270"/>
    </row>
    <row r="3" spans="1:11">
      <c r="A3" s="270" t="s">
        <v>134</v>
      </c>
      <c r="B3" s="270"/>
      <c r="C3" s="270"/>
      <c r="D3" s="270"/>
      <c r="E3" s="270"/>
      <c r="F3" s="270"/>
      <c r="G3" s="270"/>
      <c r="H3" s="270"/>
      <c r="I3" s="270"/>
      <c r="J3" s="270"/>
      <c r="K3" s="270"/>
    </row>
    <row r="4" spans="1:11">
      <c r="A4" s="270" t="s">
        <v>135</v>
      </c>
      <c r="B4" s="270"/>
      <c r="C4" s="270"/>
      <c r="D4" s="270"/>
      <c r="E4" s="270"/>
      <c r="F4" s="270"/>
      <c r="G4" s="270"/>
      <c r="H4" s="270"/>
      <c r="I4" s="270"/>
      <c r="J4" s="270"/>
      <c r="K4" s="270"/>
    </row>
    <row r="5" spans="1:11" ht="14.65" thickBot="1">
      <c r="A5" s="270"/>
      <c r="B5" s="270"/>
      <c r="C5" s="270"/>
      <c r="D5" s="270"/>
      <c r="E5" s="270"/>
      <c r="F5" s="270"/>
      <c r="G5" s="270"/>
      <c r="H5" s="270"/>
      <c r="I5" s="270"/>
      <c r="J5" s="270"/>
      <c r="K5" s="270"/>
    </row>
    <row r="6" spans="1:11" ht="83.1" customHeight="1" thickBot="1">
      <c r="A6" s="374" t="s">
        <v>136</v>
      </c>
      <c r="B6" s="375"/>
      <c r="C6" s="375"/>
      <c r="D6" s="375"/>
      <c r="E6" s="375"/>
      <c r="F6" s="375"/>
      <c r="G6" s="375"/>
      <c r="H6" s="375"/>
      <c r="I6" s="375"/>
      <c r="J6" s="375"/>
      <c r="K6" s="376"/>
    </row>
  </sheetData>
  <mergeCells count="1">
    <mergeCell ref="A6:K6"/>
  </mergeCells>
  <hyperlinks>
    <hyperlink ref="A1" location="TOC!A1" display="Return to Table of Contents" xr:uid="{00000000-0004-0000-0200-000000000000}"/>
  </hyperlink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K89"/>
  <sheetViews>
    <sheetView showGridLines="0" topLeftCell="A5" workbookViewId="0">
      <selection activeCell="A38" sqref="A38:F38"/>
    </sheetView>
  </sheetViews>
  <sheetFormatPr defaultRowHeight="14.25"/>
  <cols>
    <col min="3" max="8" width="14.140625" customWidth="1"/>
    <col min="9" max="10" width="9.5703125" customWidth="1"/>
  </cols>
  <sheetData>
    <row r="1" spans="1:11">
      <c r="A1" s="25" t="str">
        <f>Assessment_DataCollection!A1</f>
        <v>SECTION</v>
      </c>
      <c r="B1" s="270"/>
      <c r="C1" s="175" t="str">
        <f>Assessment_DataCollection!B512</f>
        <v>Coordination with Driver Licensing</v>
      </c>
      <c r="D1" s="270"/>
      <c r="E1" s="270"/>
      <c r="F1" s="270"/>
      <c r="G1" s="270"/>
      <c r="H1" s="100" t="s">
        <v>81</v>
      </c>
      <c r="I1" s="270"/>
      <c r="J1" s="270"/>
      <c r="K1" s="270"/>
    </row>
    <row r="2" spans="1:11">
      <c r="A2" s="30" t="s">
        <v>601</v>
      </c>
      <c r="B2" s="270"/>
      <c r="C2" s="270"/>
      <c r="D2" s="270"/>
      <c r="E2" s="270"/>
      <c r="F2" s="270"/>
      <c r="G2" s="270"/>
      <c r="H2" s="270"/>
      <c r="I2" s="270"/>
      <c r="J2" s="270"/>
      <c r="K2" s="270"/>
    </row>
    <row r="3" spans="1:11" ht="14.65" thickBot="1">
      <c r="A3" s="270"/>
      <c r="B3" s="270"/>
      <c r="C3" s="17"/>
      <c r="D3" s="270"/>
      <c r="E3" s="270"/>
      <c r="F3" s="270"/>
      <c r="G3" s="270"/>
      <c r="H3" s="270"/>
      <c r="I3" s="270"/>
      <c r="J3" s="270"/>
      <c r="K3" s="270"/>
    </row>
    <row r="4" spans="1:11">
      <c r="A4" s="270"/>
      <c r="B4" s="270"/>
      <c r="C4" s="39" t="s">
        <v>15</v>
      </c>
      <c r="D4" s="44">
        <f>'S4S4.1'!C2</f>
        <v>4.0999999999999996</v>
      </c>
      <c r="E4" s="38">
        <f>'S4S4.2'!C2</f>
        <v>4.2</v>
      </c>
      <c r="F4" s="38">
        <f>'S4S4.3'!C2</f>
        <v>4.3</v>
      </c>
      <c r="G4" s="38">
        <f>'S4S4.4'!C2</f>
        <v>4.4000000000000004</v>
      </c>
      <c r="H4" s="275"/>
      <c r="I4" s="275"/>
      <c r="J4" s="275"/>
      <c r="K4" s="275"/>
    </row>
    <row r="5" spans="1:11" ht="56.1" customHeight="1" thickBot="1">
      <c r="A5" s="25" t="s">
        <v>555</v>
      </c>
      <c r="B5" s="13"/>
      <c r="C5" s="40" t="s">
        <v>602</v>
      </c>
      <c r="D5" s="80" t="str">
        <f>'S4S4.1'!D2</f>
        <v>Communication Between the State Driver Education Agency/Agencies and the Driver Licensing Authority</v>
      </c>
      <c r="E5" s="80" t="str">
        <f>'S4S4.2'!D2</f>
        <v>GDL System</v>
      </c>
      <c r="F5" s="80" t="str">
        <f>'S4S4.3'!D2</f>
        <v>Coordination and Education of Courts and Law Enforcement</v>
      </c>
      <c r="G5" s="80" t="str">
        <f>'S4S4.4'!D2</f>
        <v>Knowledge and Skills Tests</v>
      </c>
      <c r="H5" s="275"/>
      <c r="I5" s="263" t="s">
        <v>716</v>
      </c>
      <c r="J5" s="275"/>
      <c r="K5" s="275"/>
    </row>
    <row r="6" spans="1:11" ht="14.65" thickTop="1">
      <c r="A6" s="368" t="s">
        <v>604</v>
      </c>
      <c r="B6" s="368"/>
      <c r="C6" s="46">
        <f>SUM(D6:G6)</f>
        <v>5</v>
      </c>
      <c r="D6" s="270">
        <f>'S4S4.1'!E9</f>
        <v>0</v>
      </c>
      <c r="E6" s="270">
        <f>'S4S4.2'!E13</f>
        <v>2</v>
      </c>
      <c r="F6" s="270">
        <f>'S4S4.3'!E13</f>
        <v>3</v>
      </c>
      <c r="G6" s="270">
        <f>'S4S4.4'!E11</f>
        <v>0</v>
      </c>
      <c r="H6" s="275"/>
      <c r="I6" s="275">
        <f>C6*0</f>
        <v>0</v>
      </c>
      <c r="J6" s="275"/>
      <c r="K6" s="275"/>
    </row>
    <row r="7" spans="1:11">
      <c r="A7" s="369" t="s">
        <v>605</v>
      </c>
      <c r="B7" s="369"/>
      <c r="C7" s="41">
        <f>SUM(D7:G7)</f>
        <v>1</v>
      </c>
      <c r="D7" s="270">
        <f>'S4S4.1'!F9</f>
        <v>0</v>
      </c>
      <c r="E7" s="270">
        <f>'S4S4.2'!F13</f>
        <v>1</v>
      </c>
      <c r="F7" s="270">
        <f>'S4S4.3'!F13</f>
        <v>0</v>
      </c>
      <c r="G7" s="270">
        <f>'S4S4.4'!F11</f>
        <v>0</v>
      </c>
      <c r="H7" s="275"/>
      <c r="I7" s="275">
        <f>C7*45</f>
        <v>45</v>
      </c>
      <c r="J7" s="275"/>
      <c r="K7" s="275"/>
    </row>
    <row r="8" spans="1:11">
      <c r="A8" s="369" t="s">
        <v>606</v>
      </c>
      <c r="B8" s="369"/>
      <c r="C8" s="41">
        <f>SUM(D8:G8)</f>
        <v>0</v>
      </c>
      <c r="D8" s="270">
        <f>'S4S4.1'!G9</f>
        <v>0</v>
      </c>
      <c r="E8" s="270">
        <f>'S4S4.2'!G13</f>
        <v>0</v>
      </c>
      <c r="F8" s="270">
        <f>'S4S4.3'!G13</f>
        <v>0</v>
      </c>
      <c r="G8" s="270">
        <f>'S4S4.4'!G11</f>
        <v>0</v>
      </c>
      <c r="H8" s="275"/>
      <c r="I8" s="275">
        <f>C8*90</f>
        <v>0</v>
      </c>
      <c r="J8" s="275"/>
      <c r="K8" s="275"/>
    </row>
    <row r="9" spans="1:11">
      <c r="A9" s="369" t="s">
        <v>607</v>
      </c>
      <c r="B9" s="369"/>
      <c r="C9" s="41">
        <f>SUM(D9:G9)</f>
        <v>3</v>
      </c>
      <c r="D9" s="270">
        <f>'S4S4.1'!H9</f>
        <v>1</v>
      </c>
      <c r="E9" s="270">
        <f>'S4S4.2'!H13</f>
        <v>0</v>
      </c>
      <c r="F9" s="270">
        <f>'S4S4.3'!H13</f>
        <v>0</v>
      </c>
      <c r="G9" s="270">
        <f>'S4S4.4'!H11</f>
        <v>2</v>
      </c>
      <c r="H9" s="275"/>
      <c r="I9" s="275">
        <f>C9*135</f>
        <v>405</v>
      </c>
      <c r="J9" s="275"/>
      <c r="K9" s="275"/>
    </row>
    <row r="10" spans="1:11" ht="14.65" thickBot="1">
      <c r="A10" s="370" t="s">
        <v>608</v>
      </c>
      <c r="B10" s="370"/>
      <c r="C10" s="42">
        <f>SUM(D10:G10)</f>
        <v>0</v>
      </c>
      <c r="D10" s="13">
        <f>'S4S4.1'!I9</f>
        <v>0</v>
      </c>
      <c r="E10" s="13">
        <f>'S4S4.2'!I13</f>
        <v>0</v>
      </c>
      <c r="F10" s="13">
        <f>'S4S4.3'!I13</f>
        <v>0</v>
      </c>
      <c r="G10" s="13">
        <f>'S4S4.4'!I11</f>
        <v>0</v>
      </c>
      <c r="H10" s="262"/>
      <c r="I10" s="262">
        <f>C10*180</f>
        <v>0</v>
      </c>
      <c r="J10" s="275"/>
      <c r="K10" s="275"/>
    </row>
    <row r="11" spans="1:11" ht="15" thickTop="1" thickBot="1">
      <c r="A11" s="270"/>
      <c r="B11" s="270"/>
      <c r="C11" s="43">
        <f>SUM(C6:C10)</f>
        <v>9</v>
      </c>
      <c r="D11" s="17"/>
      <c r="E11" s="270"/>
      <c r="F11" s="270"/>
      <c r="G11" s="270"/>
      <c r="H11" s="275"/>
      <c r="I11" s="275">
        <f>ROUND((SUM(I6:I10)/C11),0)</f>
        <v>50</v>
      </c>
      <c r="J11" s="275">
        <f>360-I11</f>
        <v>310</v>
      </c>
      <c r="K11" s="275"/>
    </row>
    <row r="12" spans="1:11">
      <c r="A12" s="270"/>
      <c r="B12" s="270"/>
      <c r="C12" s="17"/>
      <c r="D12" s="270"/>
      <c r="E12" s="270"/>
      <c r="F12" s="270"/>
      <c r="G12" s="270"/>
      <c r="H12" s="270"/>
      <c r="I12" s="270" t="s">
        <v>15</v>
      </c>
      <c r="J12" s="270"/>
      <c r="K12" s="270"/>
    </row>
    <row r="20" spans="5:5">
      <c r="E20" s="17"/>
    </row>
    <row r="21" spans="5:5">
      <c r="E21" s="17"/>
    </row>
    <row r="35" spans="1:11" ht="14.65" thickBot="1">
      <c r="A35" s="270"/>
      <c r="B35" s="270"/>
      <c r="C35" s="270"/>
      <c r="D35" s="270"/>
      <c r="E35" s="270"/>
      <c r="F35" s="270"/>
      <c r="G35" s="270"/>
      <c r="H35" s="270"/>
      <c r="I35" s="270"/>
      <c r="J35" s="270"/>
      <c r="K35" s="270"/>
    </row>
    <row r="36" spans="1:11" ht="43.15" thickBot="1">
      <c r="A36" s="271" t="s">
        <v>568</v>
      </c>
      <c r="B36" s="272"/>
      <c r="C36" s="272"/>
      <c r="D36" s="272"/>
      <c r="E36" s="272"/>
      <c r="F36" s="272"/>
      <c r="G36" s="273" t="s">
        <v>569</v>
      </c>
      <c r="H36" s="270"/>
      <c r="I36" s="270"/>
      <c r="J36" s="270"/>
      <c r="K36" s="270"/>
    </row>
    <row r="37" spans="1:11" s="270" customFormat="1" ht="15.4" thickBot="1">
      <c r="A37" s="271" t="s">
        <v>54</v>
      </c>
      <c r="B37" s="272"/>
      <c r="C37" s="272"/>
      <c r="D37" s="272"/>
      <c r="E37" s="272"/>
      <c r="F37" s="272"/>
      <c r="G37" s="265"/>
    </row>
    <row r="38" spans="1:11" ht="14.65" thickBot="1">
      <c r="A38" s="365" t="str">
        <f>VLOOKUP(G38,'S4S4.1'!$A$17:$I$26,2,FALSE)</f>
        <v>Reinstitute regular coordination, collaboration and communication meetings when COVID is under control and a driver license representative is selected</v>
      </c>
      <c r="B38" s="366"/>
      <c r="C38" s="366"/>
      <c r="D38" s="366"/>
      <c r="E38" s="366"/>
      <c r="F38" s="367"/>
      <c r="G38" s="274">
        <v>1</v>
      </c>
      <c r="H38" s="270"/>
      <c r="I38" s="270"/>
      <c r="J38" s="270"/>
      <c r="K38" s="270"/>
    </row>
    <row r="39" spans="1:11" ht="14.65" thickBot="1">
      <c r="A39" s="365" t="e">
        <f>VLOOKUP(G39,'S4S4.1'!$A$17:$I$26,2,FALSE)</f>
        <v>#N/A</v>
      </c>
      <c r="B39" s="366"/>
      <c r="C39" s="366"/>
      <c r="D39" s="366"/>
      <c r="E39" s="366"/>
      <c r="F39" s="367"/>
      <c r="G39" s="274">
        <v>2</v>
      </c>
      <c r="H39" s="270"/>
      <c r="I39" s="270"/>
      <c r="J39" s="270"/>
      <c r="K39" s="270"/>
    </row>
    <row r="40" spans="1:11" ht="15" customHeight="1" thickBot="1">
      <c r="A40" s="365" t="e">
        <f>VLOOKUP(G40,'S4S4.1'!$A$17:$I$26,2,FALSE)</f>
        <v>#N/A</v>
      </c>
      <c r="B40" s="366"/>
      <c r="C40" s="366"/>
      <c r="D40" s="366"/>
      <c r="E40" s="366"/>
      <c r="F40" s="367"/>
      <c r="G40" s="274">
        <v>3</v>
      </c>
      <c r="H40" s="270"/>
      <c r="I40" s="270"/>
      <c r="J40" s="270"/>
      <c r="K40" s="270"/>
    </row>
    <row r="41" spans="1:11" s="270" customFormat="1" ht="15" customHeight="1" thickBot="1">
      <c r="A41" s="276" t="s">
        <v>56</v>
      </c>
      <c r="B41" s="277"/>
      <c r="C41" s="277"/>
      <c r="D41" s="277"/>
      <c r="E41" s="277"/>
      <c r="F41" s="277"/>
      <c r="G41" s="266"/>
    </row>
    <row r="42" spans="1:11" ht="14.65" thickBot="1">
      <c r="A42" s="365" t="e">
        <f>VLOOKUP(G42,'S4S4.2'!$A$17:$I$26,2,FALSE)</f>
        <v>#N/A</v>
      </c>
      <c r="B42" s="366"/>
      <c r="C42" s="366"/>
      <c r="D42" s="366"/>
      <c r="E42" s="366"/>
      <c r="F42" s="367"/>
      <c r="G42" s="274">
        <v>1</v>
      </c>
      <c r="H42" s="270"/>
      <c r="I42" s="270"/>
      <c r="J42" s="270"/>
      <c r="K42" s="270"/>
    </row>
    <row r="43" spans="1:11" ht="14.65" thickBot="1">
      <c r="A43" s="365" t="e">
        <f>VLOOKUP(G43,'S4S4.2'!$A$17:$I$26,2,FALSE)</f>
        <v>#N/A</v>
      </c>
      <c r="B43" s="366"/>
      <c r="C43" s="366"/>
      <c r="D43" s="366"/>
      <c r="E43" s="366"/>
      <c r="F43" s="367"/>
      <c r="G43" s="274">
        <v>2</v>
      </c>
      <c r="H43" s="270"/>
      <c r="I43" s="270"/>
      <c r="J43" s="270"/>
      <c r="K43" s="270"/>
    </row>
    <row r="44" spans="1:11" ht="15" customHeight="1" thickBot="1">
      <c r="A44" s="365" t="e">
        <f>VLOOKUP(G44,'S4S4.2'!$A$17:$I$26,2,FALSE)</f>
        <v>#N/A</v>
      </c>
      <c r="B44" s="366"/>
      <c r="C44" s="366"/>
      <c r="D44" s="366"/>
      <c r="E44" s="366"/>
      <c r="F44" s="367"/>
      <c r="G44" s="274">
        <v>3</v>
      </c>
      <c r="H44" s="270"/>
      <c r="I44" s="270"/>
      <c r="J44" s="270"/>
      <c r="K44" s="270"/>
    </row>
    <row r="45" spans="1:11" s="270" customFormat="1" ht="15" customHeight="1" thickBot="1">
      <c r="A45" s="276" t="s">
        <v>58</v>
      </c>
      <c r="B45" s="277"/>
      <c r="C45" s="277"/>
      <c r="D45" s="277"/>
      <c r="E45" s="277"/>
      <c r="F45" s="277"/>
      <c r="G45" s="266"/>
    </row>
    <row r="46" spans="1:11" ht="14.65" thickBot="1">
      <c r="A46" s="365" t="e">
        <f>VLOOKUP(G46,'S4S4.3'!$A$17:$I$26,2,FALSE)</f>
        <v>#N/A</v>
      </c>
      <c r="B46" s="366"/>
      <c r="C46" s="366"/>
      <c r="D46" s="366"/>
      <c r="E46" s="366"/>
      <c r="F46" s="367"/>
      <c r="G46" s="274">
        <v>1</v>
      </c>
      <c r="H46" s="270"/>
      <c r="I46" s="270"/>
      <c r="J46" s="270"/>
      <c r="K46" s="270"/>
    </row>
    <row r="47" spans="1:11" ht="14.65" thickBot="1">
      <c r="A47" s="365" t="e">
        <f>VLOOKUP(G47,'S4S4.3'!$A$17:$I$26,2,FALSE)</f>
        <v>#N/A</v>
      </c>
      <c r="B47" s="366"/>
      <c r="C47" s="366"/>
      <c r="D47" s="366"/>
      <c r="E47" s="366"/>
      <c r="F47" s="367"/>
      <c r="G47" s="274">
        <v>2</v>
      </c>
      <c r="H47" s="270"/>
      <c r="I47" s="270"/>
      <c r="J47" s="270"/>
      <c r="K47" s="270"/>
    </row>
    <row r="48" spans="1:11" ht="15" customHeight="1" thickBot="1">
      <c r="A48" s="365" t="e">
        <f>VLOOKUP(G48,'S4S4.3'!$A$17:$I$26,2,FALSE)</f>
        <v>#N/A</v>
      </c>
      <c r="B48" s="366"/>
      <c r="C48" s="366"/>
      <c r="D48" s="366"/>
      <c r="E48" s="366"/>
      <c r="F48" s="367"/>
      <c r="G48" s="274">
        <v>3</v>
      </c>
      <c r="H48" s="270"/>
      <c r="I48" s="270"/>
      <c r="J48" s="270"/>
      <c r="K48" s="270"/>
    </row>
    <row r="49" spans="1:11" s="270" customFormat="1" ht="15" customHeight="1" thickBot="1">
      <c r="A49" s="271" t="s">
        <v>60</v>
      </c>
      <c r="B49" s="277"/>
      <c r="C49" s="277"/>
      <c r="D49" s="277"/>
      <c r="E49" s="277"/>
      <c r="F49" s="277"/>
      <c r="G49" s="269"/>
    </row>
    <row r="50" spans="1:11" ht="14.65" thickBot="1">
      <c r="A50" s="365" t="str">
        <f>VLOOKUP(G50,'S4S4.4'!$A$13:$I$22,2,FALSE)</f>
        <v>Continure to review and update the Driver Manual, knowledge and Road Test.</v>
      </c>
      <c r="B50" s="366"/>
      <c r="C50" s="366"/>
      <c r="D50" s="366"/>
      <c r="E50" s="366"/>
      <c r="F50" s="367"/>
      <c r="G50" s="274">
        <v>1</v>
      </c>
      <c r="H50" s="270"/>
      <c r="I50" s="270"/>
      <c r="J50" s="270"/>
      <c r="K50" s="270"/>
    </row>
    <row r="51" spans="1:11" ht="14.65" thickBot="1">
      <c r="A51" s="365" t="e">
        <f>VLOOKUP(G51,'S4S4.4'!$A$17:$I$26,2,FALSE)</f>
        <v>#N/A</v>
      </c>
      <c r="B51" s="366"/>
      <c r="C51" s="366"/>
      <c r="D51" s="366"/>
      <c r="E51" s="366"/>
      <c r="F51" s="367"/>
      <c r="G51" s="274">
        <v>2</v>
      </c>
      <c r="H51" s="270"/>
      <c r="I51" s="270"/>
      <c r="J51" s="270"/>
      <c r="K51" s="270"/>
    </row>
    <row r="52" spans="1:11" ht="15" customHeight="1" thickBot="1">
      <c r="A52" s="365" t="e">
        <f>VLOOKUP(G52,'S4S4.4'!$A$17:$I$26,2,FALSE)</f>
        <v>#N/A</v>
      </c>
      <c r="B52" s="366"/>
      <c r="C52" s="366"/>
      <c r="D52" s="366"/>
      <c r="E52" s="366"/>
      <c r="F52" s="367"/>
      <c r="G52" s="274">
        <v>3</v>
      </c>
      <c r="H52" s="270"/>
      <c r="I52" s="270"/>
      <c r="J52" s="270"/>
      <c r="K52" s="270"/>
    </row>
    <row r="53" spans="1:11" ht="14.65" thickBot="1">
      <c r="A53" s="270"/>
      <c r="B53" s="270"/>
      <c r="C53" s="270"/>
      <c r="D53" s="270"/>
      <c r="E53" s="270"/>
      <c r="F53" s="270"/>
      <c r="G53" s="270"/>
      <c r="H53" s="270"/>
      <c r="I53" s="270"/>
      <c r="J53" s="270"/>
      <c r="K53" s="270"/>
    </row>
    <row r="54" spans="1:11" ht="43.15" thickBot="1">
      <c r="A54" s="271" t="s">
        <v>571</v>
      </c>
      <c r="B54" s="272"/>
      <c r="C54" s="272"/>
      <c r="D54" s="272"/>
      <c r="E54" s="272"/>
      <c r="F54" s="272"/>
      <c r="G54" s="273" t="s">
        <v>569</v>
      </c>
      <c r="H54" s="270"/>
      <c r="I54" s="270"/>
      <c r="J54" s="270"/>
      <c r="K54" s="270"/>
    </row>
    <row r="55" spans="1:11" s="270" customFormat="1" ht="15.4" thickBot="1">
      <c r="A55" s="271" t="s">
        <v>54</v>
      </c>
      <c r="B55" s="272"/>
      <c r="C55" s="272"/>
      <c r="D55" s="272"/>
      <c r="E55" s="272"/>
      <c r="F55" s="272"/>
      <c r="G55" s="265"/>
    </row>
    <row r="56" spans="1:11" ht="14.65" thickBot="1">
      <c r="A56" s="365" t="str">
        <f>VLOOKUP(G56,'S4S4.1'!$A$30:$I$39,2,FALSE)</f>
        <v>Informal communication between driver education and driver licensing are continuing.</v>
      </c>
      <c r="B56" s="366"/>
      <c r="C56" s="366"/>
      <c r="D56" s="366"/>
      <c r="E56" s="366"/>
      <c r="F56" s="367"/>
      <c r="G56" s="274">
        <v>1</v>
      </c>
      <c r="H56" s="270"/>
      <c r="I56" s="270"/>
      <c r="J56" s="270"/>
      <c r="K56" s="270"/>
    </row>
    <row r="57" spans="1:11" ht="14.65" thickBot="1">
      <c r="A57" s="365" t="e">
        <f>VLOOKUP(G57,'S4S4.1'!$A$30:$I$39,2,FALSE)</f>
        <v>#N/A</v>
      </c>
      <c r="B57" s="366"/>
      <c r="C57" s="366"/>
      <c r="D57" s="366"/>
      <c r="E57" s="366"/>
      <c r="F57" s="367"/>
      <c r="G57" s="274">
        <v>2</v>
      </c>
      <c r="H57" s="270"/>
      <c r="I57" s="270"/>
      <c r="J57" s="270"/>
      <c r="K57" s="270"/>
    </row>
    <row r="58" spans="1:11" ht="15" customHeight="1" thickBot="1">
      <c r="A58" s="365" t="e">
        <f>VLOOKUP(G58,'S4S4.1'!$A$30:$I$39,2,FALSE)</f>
        <v>#N/A</v>
      </c>
      <c r="B58" s="366"/>
      <c r="C58" s="366"/>
      <c r="D58" s="366"/>
      <c r="E58" s="366"/>
      <c r="F58" s="367"/>
      <c r="G58" s="274">
        <v>3</v>
      </c>
      <c r="H58" s="270"/>
      <c r="I58" s="270"/>
      <c r="J58" s="270"/>
      <c r="K58" s="270"/>
    </row>
    <row r="59" spans="1:11" s="270" customFormat="1" ht="15" customHeight="1" thickBot="1">
      <c r="A59" s="276" t="s">
        <v>56</v>
      </c>
      <c r="B59" s="277"/>
      <c r="C59" s="277"/>
      <c r="D59" s="277"/>
      <c r="E59" s="277"/>
      <c r="F59" s="277"/>
      <c r="G59" s="266"/>
    </row>
    <row r="60" spans="1:11" ht="14.65" thickBot="1">
      <c r="A60" s="365" t="str">
        <f>VLOOKUP(G60,'S4S4.2'!$A$30:$I$39,2,FALSE)</f>
        <v>Passenger and night driving restrictions are imposed for individuals under the age of 18 holding a Youth Operator License.</v>
      </c>
      <c r="B60" s="366"/>
      <c r="C60" s="366"/>
      <c r="D60" s="366"/>
      <c r="E60" s="366"/>
      <c r="F60" s="367"/>
      <c r="G60" s="274">
        <v>1</v>
      </c>
      <c r="H60" s="270"/>
      <c r="I60" s="270"/>
      <c r="J60" s="270"/>
      <c r="K60" s="270"/>
    </row>
    <row r="61" spans="1:11" ht="14.65" thickBot="1">
      <c r="A61" s="365" t="str">
        <f>VLOOKUP(G61,'S4S4.2'!$A$30:$I$39,2,FALSE)</f>
        <v>Driver education is required for all individuals under the age of 18 applying for a Youth Operator License.</v>
      </c>
      <c r="B61" s="366"/>
      <c r="C61" s="366"/>
      <c r="D61" s="366"/>
      <c r="E61" s="366"/>
      <c r="F61" s="367"/>
      <c r="G61" s="274">
        <v>2</v>
      </c>
      <c r="H61" s="270"/>
      <c r="I61" s="270"/>
      <c r="J61" s="270"/>
      <c r="K61" s="270"/>
    </row>
    <row r="62" spans="1:11" ht="15" customHeight="1" thickBot="1">
      <c r="A62" s="365" t="e">
        <f>VLOOKUP(G62,'S4S4.2'!$A$30:$I$39,2,FALSE)</f>
        <v>#N/A</v>
      </c>
      <c r="B62" s="366"/>
      <c r="C62" s="366"/>
      <c r="D62" s="366"/>
      <c r="E62" s="366"/>
      <c r="F62" s="367"/>
      <c r="G62" s="274">
        <v>3</v>
      </c>
      <c r="H62" s="270"/>
      <c r="I62" s="270"/>
      <c r="J62" s="270"/>
      <c r="K62" s="270"/>
    </row>
    <row r="63" spans="1:11" s="270" customFormat="1" ht="15" customHeight="1" thickBot="1">
      <c r="A63" s="276" t="s">
        <v>58</v>
      </c>
      <c r="B63" s="277"/>
      <c r="C63" s="277"/>
      <c r="D63" s="277"/>
      <c r="E63" s="277"/>
      <c r="F63" s="277"/>
      <c r="G63" s="266"/>
    </row>
    <row r="64" spans="1:11" ht="14.65" thickBot="1">
      <c r="A64" s="365" t="e">
        <f>VLOOKUP(G64,'S4S4.3'!$A$30:$I$39,2,FALSE)</f>
        <v>#N/A</v>
      </c>
      <c r="B64" s="366"/>
      <c r="C64" s="366"/>
      <c r="D64" s="366"/>
      <c r="E64" s="366"/>
      <c r="F64" s="367"/>
      <c r="G64" s="274">
        <v>1</v>
      </c>
      <c r="H64" s="270"/>
      <c r="I64" s="270"/>
      <c r="J64" s="270"/>
      <c r="K64" s="270"/>
    </row>
    <row r="65" spans="1:11" ht="14.65" thickBot="1">
      <c r="A65" s="365" t="e">
        <f>VLOOKUP(G65,'S4S4.3'!$A$30:$I$39,2,FALSE)</f>
        <v>#N/A</v>
      </c>
      <c r="B65" s="366"/>
      <c r="C65" s="366"/>
      <c r="D65" s="366"/>
      <c r="E65" s="366"/>
      <c r="F65" s="367"/>
      <c r="G65" s="274">
        <v>2</v>
      </c>
      <c r="H65" s="270"/>
      <c r="I65" s="270"/>
      <c r="J65" s="270"/>
      <c r="K65" s="270"/>
    </row>
    <row r="66" spans="1:11" ht="15" customHeight="1" thickBot="1">
      <c r="A66" s="365" t="e">
        <f>VLOOKUP(G66,'S4S4.3'!$A$30:$I$39,2,FALSE)</f>
        <v>#N/A</v>
      </c>
      <c r="B66" s="366"/>
      <c r="C66" s="366"/>
      <c r="D66" s="366"/>
      <c r="E66" s="366"/>
      <c r="F66" s="367"/>
      <c r="G66" s="274">
        <v>3</v>
      </c>
      <c r="H66" s="270"/>
      <c r="I66" s="270"/>
      <c r="J66" s="270"/>
      <c r="K66" s="270"/>
    </row>
    <row r="67" spans="1:11" s="270" customFormat="1" ht="15" customHeight="1" thickBot="1">
      <c r="A67" s="271" t="s">
        <v>60</v>
      </c>
      <c r="B67" s="277"/>
      <c r="C67" s="277"/>
      <c r="D67" s="277"/>
      <c r="E67" s="277"/>
      <c r="F67" s="277"/>
      <c r="G67" s="269"/>
    </row>
    <row r="68" spans="1:11" ht="14.65" thickBot="1">
      <c r="A68" s="365" t="str">
        <f>VLOOKUP(G68,'S4S4.4'!$A$30:$I$39,2,FALSE)</f>
        <v>The Driver Manual and Road Test follow the AAMVA recommendations and are reviewed annually.</v>
      </c>
      <c r="B68" s="366"/>
      <c r="C68" s="366"/>
      <c r="D68" s="366"/>
      <c r="E68" s="366"/>
      <c r="F68" s="367"/>
      <c r="G68" s="274">
        <v>1</v>
      </c>
      <c r="H68" s="270"/>
      <c r="I68" s="270"/>
      <c r="J68" s="270"/>
      <c r="K68" s="270"/>
    </row>
    <row r="69" spans="1:11" ht="14.65" thickBot="1">
      <c r="A69" s="365" t="str">
        <f>VLOOKUP(G69,'S4S4.4'!$A$30:$I$39,2,FALSE)</f>
        <v>Individuals failing the knowledge and/or Road Test must wait 10 days to retake the test.</v>
      </c>
      <c r="B69" s="366"/>
      <c r="C69" s="366"/>
      <c r="D69" s="366"/>
      <c r="E69" s="366"/>
      <c r="F69" s="367"/>
      <c r="G69" s="274">
        <v>2</v>
      </c>
      <c r="H69" s="270"/>
      <c r="I69" s="270"/>
      <c r="J69" s="270"/>
      <c r="K69" s="270"/>
    </row>
    <row r="70" spans="1:11" ht="15" customHeight="1" thickBot="1">
      <c r="A70" s="365" t="e">
        <f>VLOOKUP(G70,'S4S4.4'!$A$30:$I$39,2,FALSE)</f>
        <v>#N/A</v>
      </c>
      <c r="B70" s="366"/>
      <c r="C70" s="366"/>
      <c r="D70" s="366"/>
      <c r="E70" s="366"/>
      <c r="F70" s="367"/>
      <c r="G70" s="274">
        <v>3</v>
      </c>
      <c r="H70" s="270"/>
      <c r="I70" s="270"/>
      <c r="J70" s="270"/>
      <c r="K70" s="270"/>
    </row>
    <row r="71" spans="1:11">
      <c r="A71" s="270"/>
      <c r="B71" s="270"/>
      <c r="C71" s="270"/>
      <c r="D71" s="270"/>
      <c r="E71" s="270"/>
      <c r="F71" s="270"/>
      <c r="G71" s="270"/>
      <c r="H71" s="270"/>
      <c r="I71" s="270"/>
      <c r="J71" s="270"/>
      <c r="K71" s="270"/>
    </row>
    <row r="72" spans="1:11" ht="14.65" thickBot="1">
      <c r="A72" s="270"/>
      <c r="B72" s="270"/>
      <c r="C72" s="270"/>
      <c r="D72" s="270"/>
      <c r="E72" s="270"/>
      <c r="F72" s="270"/>
      <c r="G72" s="270"/>
      <c r="H72" s="270"/>
      <c r="I72" s="270"/>
      <c r="J72" s="270"/>
      <c r="K72" s="270"/>
    </row>
    <row r="73" spans="1:11" ht="43.15" thickBot="1">
      <c r="A73" s="271" t="s">
        <v>575</v>
      </c>
      <c r="B73" s="272"/>
      <c r="C73" s="272"/>
      <c r="D73" s="272"/>
      <c r="E73" s="272"/>
      <c r="F73" s="272"/>
      <c r="G73" s="273" t="s">
        <v>569</v>
      </c>
      <c r="H73" s="270"/>
      <c r="I73" s="270"/>
      <c r="J73" s="270"/>
      <c r="K73" s="270"/>
    </row>
    <row r="74" spans="1:11" s="270" customFormat="1" ht="15.4" thickBot="1">
      <c r="A74" s="271" t="s">
        <v>54</v>
      </c>
      <c r="B74" s="272"/>
      <c r="C74" s="272"/>
      <c r="D74" s="272"/>
      <c r="E74" s="272"/>
      <c r="F74" s="272"/>
      <c r="G74" s="265"/>
    </row>
    <row r="75" spans="1:11" ht="14.65" thickBot="1">
      <c r="A75" s="365" t="str">
        <f>VLOOKUP(G75,'S4S4.1'!$A$43:$I$52,2,FALSE)</f>
        <v>Appoint a driver licensing representative to work with the driver education office.</v>
      </c>
      <c r="B75" s="366"/>
      <c r="C75" s="366"/>
      <c r="D75" s="366"/>
      <c r="E75" s="366"/>
      <c r="F75" s="367"/>
      <c r="G75" s="274">
        <v>1</v>
      </c>
      <c r="H75" s="270"/>
      <c r="I75" s="270"/>
      <c r="J75" s="270"/>
      <c r="K75" s="270"/>
    </row>
    <row r="76" spans="1:11" ht="14.65" thickBot="1">
      <c r="A76" s="365" t="str">
        <f>VLOOKUP(G76,'S4S4.1'!$A$43:$I$52,2,FALSE)</f>
        <v>Consider including the Bureaus of Financial Responsibility and Hearings in the regular driver education and driver licensing meetings.</v>
      </c>
      <c r="B76" s="366"/>
      <c r="C76" s="366"/>
      <c r="D76" s="366"/>
      <c r="E76" s="366"/>
      <c r="F76" s="367"/>
      <c r="G76" s="274">
        <v>2</v>
      </c>
      <c r="H76" s="270"/>
      <c r="I76" s="270"/>
      <c r="J76" s="270"/>
      <c r="K76" s="270"/>
    </row>
    <row r="77" spans="1:11" ht="15" customHeight="1" thickBot="1">
      <c r="A77" s="365" t="e">
        <f>VLOOKUP(G77,'S4S4.1'!$A$43:$I$52,2,FALSE)</f>
        <v>#N/A</v>
      </c>
      <c r="B77" s="366"/>
      <c r="C77" s="366"/>
      <c r="D77" s="366"/>
      <c r="E77" s="366"/>
      <c r="F77" s="367"/>
      <c r="G77" s="274">
        <v>3</v>
      </c>
      <c r="H77" s="270"/>
      <c r="I77" s="270"/>
      <c r="J77" s="270"/>
      <c r="K77" s="270"/>
    </row>
    <row r="78" spans="1:11" s="270" customFormat="1" ht="15" customHeight="1" thickBot="1">
      <c r="A78" s="276" t="s">
        <v>56</v>
      </c>
      <c r="B78" s="277"/>
      <c r="C78" s="277"/>
      <c r="D78" s="277"/>
      <c r="E78" s="277"/>
      <c r="F78" s="277"/>
      <c r="G78" s="266"/>
    </row>
    <row r="79" spans="1:11" ht="14.65" thickBot="1">
      <c r="A79" s="365" t="str">
        <f>VLOOKUP(G79,'S4S4.2'!$A$43:$I$52,2,FALSE)</f>
        <v>Implement an Instructional Permit requirement for individuals applying for their initial driver license so they are screened, hold an official document allowing them to practice drive and allows the Bureau of Driver Licensing to monitor and ensure the licensing process is completed.</v>
      </c>
      <c r="B79" s="366"/>
      <c r="C79" s="366"/>
      <c r="D79" s="366"/>
      <c r="E79" s="366"/>
      <c r="F79" s="367"/>
      <c r="G79" s="274">
        <v>1</v>
      </c>
      <c r="H79" s="270"/>
      <c r="I79" s="270"/>
      <c r="J79" s="270"/>
      <c r="K79" s="270"/>
    </row>
    <row r="80" spans="1:11" ht="14.65" thickBot="1">
      <c r="A80" s="365" t="str">
        <f>VLOOKUP(G80,'S4S4.2'!$A$43:$I$52,2,FALSE)</f>
        <v>Allow individuals age 15 years 6-months to enroll in driver education so they may participate in the course with a trained professional and practice driving with a parent/guardian.</v>
      </c>
      <c r="B80" s="366"/>
      <c r="C80" s="366"/>
      <c r="D80" s="366"/>
      <c r="E80" s="366"/>
      <c r="F80" s="367"/>
      <c r="G80" s="274">
        <v>2</v>
      </c>
      <c r="H80" s="270"/>
      <c r="I80" s="270"/>
      <c r="J80" s="270"/>
      <c r="K80" s="270"/>
    </row>
    <row r="81" spans="1:11" ht="15" customHeight="1" thickBot="1">
      <c r="A81" s="365" t="e">
        <f>VLOOKUP(G81,'S4S4.2'!$A$43:$I$52,2,FALSE)</f>
        <v>#N/A</v>
      </c>
      <c r="B81" s="366"/>
      <c r="C81" s="366"/>
      <c r="D81" s="366"/>
      <c r="E81" s="366"/>
      <c r="F81" s="367"/>
      <c r="G81" s="274">
        <v>3</v>
      </c>
      <c r="H81" s="270"/>
      <c r="I81" s="270"/>
      <c r="J81" s="270"/>
      <c r="K81" s="270"/>
    </row>
    <row r="82" spans="1:11" s="270" customFormat="1" ht="15" customHeight="1" thickBot="1">
      <c r="A82" s="276" t="s">
        <v>58</v>
      </c>
      <c r="B82" s="277"/>
      <c r="C82" s="277"/>
      <c r="D82" s="277"/>
      <c r="E82" s="277"/>
      <c r="F82" s="277"/>
      <c r="G82" s="266"/>
    </row>
    <row r="83" spans="1:11" ht="14.65" thickBot="1">
      <c r="A83" s="365" t="str">
        <f>VLOOKUP(G83,'S4S4.3'!$A$43:$I$52,2,FALSE)</f>
        <v>Require the Bureaus of Financial Responsibility  and Hearings to provide the Bureau of Driver Licensing and the Driver Education Office with reports on violations and sanctions regarding the Youth Operator License holders.</v>
      </c>
      <c r="B83" s="366"/>
      <c r="C83" s="366"/>
      <c r="D83" s="366"/>
      <c r="E83" s="366"/>
      <c r="F83" s="367"/>
      <c r="G83" s="274">
        <v>1</v>
      </c>
      <c r="H83" s="270"/>
      <c r="I83" s="270"/>
      <c r="J83" s="270"/>
      <c r="K83" s="270"/>
    </row>
    <row r="84" spans="1:11" ht="14.65" thickBot="1">
      <c r="A84" s="365" t="str">
        <f>VLOOKUP(G84,'S1S1.3'!$A$43:$I$52,2,FALSE)</f>
        <v>No comprehensive program evaluation exists for short-term and long-term expectations of the state's program.</v>
      </c>
      <c r="B84" s="366"/>
      <c r="C84" s="366"/>
      <c r="D84" s="366"/>
      <c r="E84" s="366"/>
      <c r="F84" s="367"/>
      <c r="G84" s="274">
        <v>2</v>
      </c>
      <c r="H84" s="270"/>
      <c r="I84" s="270"/>
      <c r="J84" s="270"/>
      <c r="K84" s="270"/>
    </row>
    <row r="85" spans="1:11" ht="15" customHeight="1" thickBot="1">
      <c r="A85" s="365" t="e">
        <f>VLOOKUP(G85,'S4S4.3'!$A$43:$I$52,2,FALSE)</f>
        <v>#N/A</v>
      </c>
      <c r="B85" s="366"/>
      <c r="C85" s="366"/>
      <c r="D85" s="366"/>
      <c r="E85" s="366"/>
      <c r="F85" s="367"/>
      <c r="G85" s="274">
        <v>3</v>
      </c>
      <c r="H85" s="270"/>
      <c r="I85" s="270"/>
      <c r="J85" s="270"/>
      <c r="K85" s="270"/>
    </row>
    <row r="86" spans="1:11" s="270" customFormat="1" ht="15" customHeight="1" thickBot="1">
      <c r="A86" s="271" t="s">
        <v>60</v>
      </c>
      <c r="B86" s="277"/>
      <c r="C86" s="277"/>
      <c r="D86" s="277"/>
      <c r="E86" s="277"/>
      <c r="F86" s="277"/>
      <c r="G86" s="269"/>
    </row>
    <row r="87" spans="1:11" ht="87.6" customHeight="1" thickBot="1">
      <c r="A87" s="365" t="str">
        <f>VLOOKUP(G87,'S4S4.4'!$A$43:$I$52,2,FALSE)</f>
        <v>Implement an Instructional Permit requirement for individuals seeking their initial driver license.</v>
      </c>
      <c r="B87" s="366"/>
      <c r="C87" s="366"/>
      <c r="D87" s="366"/>
      <c r="E87" s="366"/>
      <c r="F87" s="367"/>
      <c r="G87" s="274">
        <v>1</v>
      </c>
      <c r="H87" s="270"/>
      <c r="I87" s="270"/>
      <c r="J87" s="270"/>
      <c r="K87" s="270"/>
    </row>
    <row r="88" spans="1:11" ht="14.65" thickBot="1">
      <c r="A88" s="365" t="e">
        <f>VLOOKUP(G88,'S4S4.4'!$A$43:$I$52,2,FALSE)</f>
        <v>#N/A</v>
      </c>
      <c r="B88" s="366"/>
      <c r="C88" s="366"/>
      <c r="D88" s="366"/>
      <c r="E88" s="366"/>
      <c r="F88" s="367"/>
      <c r="G88" s="274">
        <v>2</v>
      </c>
      <c r="H88" s="270"/>
      <c r="I88" s="270"/>
      <c r="J88" s="270"/>
      <c r="K88" s="270"/>
    </row>
    <row r="89" spans="1:11" ht="15" customHeight="1" thickBot="1">
      <c r="A89" s="365" t="e">
        <f>VLOOKUP(G89,'S4S4.4'!$A$43:$I$52,2,FALSE)</f>
        <v>#N/A</v>
      </c>
      <c r="B89" s="366"/>
      <c r="C89" s="366"/>
      <c r="D89" s="366"/>
      <c r="E89" s="366"/>
      <c r="F89" s="367"/>
      <c r="G89" s="274">
        <v>3</v>
      </c>
      <c r="H89" s="270"/>
      <c r="I89" s="270"/>
      <c r="J89" s="270"/>
      <c r="K89" s="270"/>
    </row>
  </sheetData>
  <mergeCells count="41">
    <mergeCell ref="A68:F68"/>
    <mergeCell ref="A70:F70"/>
    <mergeCell ref="A75:F75"/>
    <mergeCell ref="A60:F60"/>
    <mergeCell ref="A61:F61"/>
    <mergeCell ref="A62:F62"/>
    <mergeCell ref="A64:F64"/>
    <mergeCell ref="A65:F65"/>
    <mergeCell ref="A83:F83"/>
    <mergeCell ref="A84:F84"/>
    <mergeCell ref="A85:F85"/>
    <mergeCell ref="A76:F76"/>
    <mergeCell ref="A77:F77"/>
    <mergeCell ref="A79:F79"/>
    <mergeCell ref="A80:F80"/>
    <mergeCell ref="A81:F81"/>
    <mergeCell ref="A87:F87"/>
    <mergeCell ref="A88:F88"/>
    <mergeCell ref="A89:F89"/>
    <mergeCell ref="A38:F38"/>
    <mergeCell ref="A39:F39"/>
    <mergeCell ref="A40:F40"/>
    <mergeCell ref="A42:F42"/>
    <mergeCell ref="A43:F43"/>
    <mergeCell ref="A44:F44"/>
    <mergeCell ref="A46:F46"/>
    <mergeCell ref="A47:F47"/>
    <mergeCell ref="A48:F48"/>
    <mergeCell ref="A50:F50"/>
    <mergeCell ref="A51:F51"/>
    <mergeCell ref="A52:F52"/>
    <mergeCell ref="A69:F69"/>
    <mergeCell ref="A57:F57"/>
    <mergeCell ref="A58:F58"/>
    <mergeCell ref="A66:F66"/>
    <mergeCell ref="A6:B6"/>
    <mergeCell ref="A7:B7"/>
    <mergeCell ref="A8:B8"/>
    <mergeCell ref="A9:B9"/>
    <mergeCell ref="A10:B10"/>
    <mergeCell ref="A56:F56"/>
  </mergeCells>
  <conditionalFormatting sqref="H1">
    <cfRule type="containsText" dxfId="208" priority="1" operator="containsText" text="n/a">
      <formula>NOT(ISERROR(SEARCH("n/a",H1)))</formula>
    </cfRule>
    <cfRule type="containsText" dxfId="207" priority="2" operator="containsText" text="no">
      <formula>NOT(ISERROR(SEARCH("no",H1)))</formula>
    </cfRule>
  </conditionalFormatting>
  <hyperlinks>
    <hyperlink ref="H1" location="TOC!A1" display="Return to Table of Contents" xr:uid="{00000000-0004-0000-1D00-000000000000}"/>
    <hyperlink ref="C1" location="'S4'!G3" display="'S4'!G3" xr:uid="{00000000-0004-0000-1D00-000001000000}"/>
    <hyperlink ref="D5" location="'S4'!G3" display="'S4'!G3" xr:uid="{00000000-0004-0000-1D00-000002000000}"/>
    <hyperlink ref="E5" location="'S4'!G6" display="'S4'!G6" xr:uid="{00000000-0004-0000-1D00-000003000000}"/>
    <hyperlink ref="F5" location="'S4'!G18" display="'S4'!G18" xr:uid="{00000000-0004-0000-1D00-000004000000}"/>
    <hyperlink ref="G5" location="'S4'!G26" display="'S4'!G26" xr:uid="{00000000-0004-0000-1D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Assessment_DataCollection!$V$2:$V$4</xm:f>
          </x14:formula1>
          <xm:sqref>G43:G45 G80:G82 G88:G89 G57:G59 G76:G78 G51:G52 G47:G49 G39:G41 G61:G63 G69:G70 G65:G67 G84:G86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S40"/>
  <sheetViews>
    <sheetView topLeftCell="G1" zoomScale="90" zoomScaleNormal="90" workbookViewId="0">
      <pane ySplit="2" topLeftCell="G4" activePane="bottomLeft" state="frozen"/>
      <selection pane="bottomLeft" activeCell="G4" sqref="G4"/>
    </sheetView>
  </sheetViews>
  <sheetFormatPr defaultRowHeight="14.25"/>
  <cols>
    <col min="1" max="1" width="9.140625" style="31" customWidth="1"/>
    <col min="2" max="2" width="63.140625" style="135" customWidth="1"/>
    <col min="3" max="3" width="9.140625" customWidth="1"/>
    <col min="4" max="4" width="12.5703125" customWidth="1"/>
    <col min="5" max="6" width="9.140625" customWidth="1"/>
    <col min="7" max="7" width="63.140625" style="122" customWidth="1"/>
    <col min="8" max="8" width="13.5703125" style="134" customWidth="1"/>
    <col min="9" max="9" width="21.5703125" customWidth="1"/>
    <col min="10" max="11" width="41.5703125" customWidth="1"/>
    <col min="12" max="12" width="13.5703125" customWidth="1"/>
    <col min="13" max="17" width="41.5703125" customWidth="1"/>
    <col min="18" max="19" width="12.5703125" customWidth="1"/>
  </cols>
  <sheetData>
    <row r="1" spans="1:19" s="93" customFormat="1" ht="14.65" thickBot="1">
      <c r="A1" s="110" t="s">
        <v>216</v>
      </c>
      <c r="B1" s="153" t="s">
        <v>610</v>
      </c>
      <c r="C1" s="111" t="s">
        <v>81</v>
      </c>
      <c r="D1" s="112"/>
      <c r="F1" s="57" t="s">
        <v>216</v>
      </c>
      <c r="G1" s="58" t="s">
        <v>217</v>
      </c>
      <c r="H1" s="218"/>
      <c r="I1" s="163"/>
      <c r="J1" s="163"/>
      <c r="K1" s="172" t="s">
        <v>81</v>
      </c>
      <c r="L1" s="167"/>
      <c r="M1" s="174" t="s">
        <v>218</v>
      </c>
      <c r="N1" s="167"/>
      <c r="O1" s="167"/>
      <c r="P1" s="172" t="s">
        <v>81</v>
      </c>
      <c r="Q1" s="167"/>
      <c r="R1" s="229" t="s">
        <v>218</v>
      </c>
      <c r="S1" s="197"/>
    </row>
    <row r="2" spans="1:19" s="87" customFormat="1" ht="42" thickBot="1">
      <c r="A2" s="109">
        <f>Assessment_DataCollection!A541</f>
        <v>5</v>
      </c>
      <c r="B2" s="154" t="str">
        <f>Assessment_DataCollection!B541</f>
        <v xml:space="preserve"> Parent / Guardian Involvement</v>
      </c>
      <c r="C2" s="109" t="str">
        <f>Assessment_DataCollection!C541</f>
        <v>Public</v>
      </c>
      <c r="D2" s="113" t="str">
        <f>Assessment_DataCollection!D541</f>
        <v>Private/ Commercial</v>
      </c>
      <c r="F2" s="8">
        <v>5</v>
      </c>
      <c r="G2" s="158" t="s">
        <v>1057</v>
      </c>
      <c r="H2" s="228" t="s">
        <v>220</v>
      </c>
      <c r="I2" s="185" t="s">
        <v>221</v>
      </c>
      <c r="J2" s="186" t="s">
        <v>222</v>
      </c>
      <c r="K2" s="186" t="s">
        <v>223</v>
      </c>
      <c r="L2" s="222" t="s">
        <v>224</v>
      </c>
      <c r="M2" s="128" t="s">
        <v>225</v>
      </c>
      <c r="N2" s="166" t="s">
        <v>226</v>
      </c>
      <c r="O2" s="128" t="s">
        <v>227</v>
      </c>
      <c r="P2" s="196" t="s">
        <v>228</v>
      </c>
      <c r="Q2" s="186" t="s">
        <v>223</v>
      </c>
      <c r="R2" s="223" t="s">
        <v>229</v>
      </c>
      <c r="S2" s="223" t="s">
        <v>230</v>
      </c>
    </row>
    <row r="3" spans="1:19" ht="14.65" thickBot="1">
      <c r="A3" s="109">
        <f>Assessment_DataCollection!A542</f>
        <v>5.0999999999999996</v>
      </c>
      <c r="B3" s="225" t="str">
        <f>Assessment_DataCollection!B542</f>
        <v>Supervised Driving Practice</v>
      </c>
      <c r="C3" s="3"/>
      <c r="D3" s="3"/>
      <c r="E3" s="270"/>
      <c r="F3" s="8">
        <v>5.0999999999999996</v>
      </c>
      <c r="G3" s="225" t="s">
        <v>1058</v>
      </c>
      <c r="H3" s="220"/>
      <c r="I3" s="187"/>
      <c r="J3" s="187"/>
      <c r="K3" s="215"/>
      <c r="L3" s="221"/>
      <c r="M3" s="187"/>
      <c r="N3" s="187"/>
      <c r="O3" s="187"/>
      <c r="P3" s="188"/>
      <c r="Q3" s="188"/>
      <c r="R3" s="224"/>
      <c r="S3" s="224"/>
    </row>
    <row r="4" spans="1:19" ht="28.9" thickBot="1">
      <c r="A4" s="109" t="str">
        <f>Assessment_DataCollection!A543</f>
        <v>5.1.1</v>
      </c>
      <c r="B4" s="225" t="str">
        <f>Assessment_DataCollection!B543</f>
        <v>5.1.1 States shall require the parent/ guardian of a novice driver to follow the requirements of the GDL program, including:</v>
      </c>
      <c r="C4" s="3"/>
      <c r="D4" s="3"/>
      <c r="E4" s="270"/>
      <c r="F4" s="8" t="s">
        <v>1059</v>
      </c>
      <c r="G4" s="225" t="s">
        <v>1060</v>
      </c>
      <c r="H4" s="189" t="s">
        <v>15</v>
      </c>
      <c r="I4" s="190"/>
      <c r="J4" s="191"/>
      <c r="K4" s="191"/>
      <c r="L4" s="189"/>
      <c r="M4" s="191"/>
      <c r="N4" s="191"/>
      <c r="O4" s="197"/>
      <c r="P4" s="197"/>
      <c r="Q4" s="197"/>
      <c r="R4" s="214"/>
      <c r="S4" s="214"/>
    </row>
    <row r="5" spans="1:19" ht="216">
      <c r="A5" s="109"/>
      <c r="B5" s="230"/>
      <c r="C5" s="231"/>
      <c r="D5" s="232"/>
      <c r="E5" s="270"/>
      <c r="F5" s="8"/>
      <c r="G5" s="59" t="s">
        <v>1061</v>
      </c>
      <c r="H5" s="192">
        <v>44278</v>
      </c>
      <c r="I5" s="193" t="s">
        <v>200</v>
      </c>
      <c r="J5" s="194" t="s">
        <v>1062</v>
      </c>
      <c r="K5" s="195" t="s">
        <v>1063</v>
      </c>
      <c r="L5" s="216">
        <v>44279</v>
      </c>
      <c r="M5" s="216" t="s">
        <v>1064</v>
      </c>
      <c r="N5" s="198" t="s">
        <v>1065</v>
      </c>
      <c r="O5" s="217"/>
      <c r="P5" s="199"/>
      <c r="Q5" s="200"/>
      <c r="R5" s="217"/>
      <c r="S5" s="217"/>
    </row>
    <row r="6" spans="1:19" ht="148.5">
      <c r="A6" s="109"/>
      <c r="B6" s="230" t="str">
        <f>Assessment_DataCollection!B545</f>
        <v>• supervising an extended learner permit period of at least six (6) months;</v>
      </c>
      <c r="C6" s="231" t="str">
        <f>Assessment_DataCollection!C545</f>
        <v>No</v>
      </c>
      <c r="D6" s="232" t="str">
        <f>Assessment_DataCollection!D545</f>
        <v>No</v>
      </c>
      <c r="E6" s="270"/>
      <c r="F6" s="8"/>
      <c r="G6" s="59" t="s">
        <v>1066</v>
      </c>
      <c r="H6" s="192"/>
      <c r="I6" s="193"/>
      <c r="J6" s="194"/>
      <c r="K6" s="195"/>
      <c r="L6" s="216">
        <v>44279</v>
      </c>
      <c r="M6" s="216" t="s">
        <v>1067</v>
      </c>
      <c r="N6" s="198" t="s">
        <v>1068</v>
      </c>
      <c r="O6" s="217"/>
      <c r="P6" s="199"/>
      <c r="Q6" s="200"/>
      <c r="R6" s="217"/>
      <c r="S6" s="217"/>
    </row>
    <row r="7" spans="1:19" ht="189">
      <c r="A7" s="109"/>
      <c r="B7" s="230" t="str">
        <f>Assessment_DataCollection!B546</f>
        <v>• providing weekly supervised practice driving in a wide variety of increasingly</v>
      </c>
      <c r="C7" s="231" t="str">
        <f>Assessment_DataCollection!C546</f>
        <v>No</v>
      </c>
      <c r="D7" s="232" t="str">
        <f>Assessment_DataCollection!D546</f>
        <v>No</v>
      </c>
      <c r="E7" s="270"/>
      <c r="F7" s="8"/>
      <c r="G7" s="59" t="s">
        <v>1069</v>
      </c>
      <c r="H7" s="192">
        <v>44278</v>
      </c>
      <c r="I7" s="193" t="s">
        <v>200</v>
      </c>
      <c r="J7" s="194" t="s">
        <v>1070</v>
      </c>
      <c r="K7" s="195"/>
      <c r="L7" s="216">
        <v>44279</v>
      </c>
      <c r="M7" s="216" t="s">
        <v>1071</v>
      </c>
      <c r="N7" s="198" t="s">
        <v>1072</v>
      </c>
      <c r="O7" s="217"/>
      <c r="P7" s="199"/>
      <c r="Q7" s="200"/>
      <c r="R7" s="217"/>
      <c r="S7" s="217"/>
    </row>
    <row r="8" spans="1:19" ht="27">
      <c r="A8" s="109"/>
      <c r="B8" s="230" t="str">
        <f>Assessment_DataCollection!B547</f>
        <v>• challenging driving situations;</v>
      </c>
      <c r="C8" s="231" t="str">
        <f>Assessment_DataCollection!C547</f>
        <v>Yes</v>
      </c>
      <c r="D8" s="232" t="str">
        <f>Assessment_DataCollection!D547</f>
        <v>Yes</v>
      </c>
      <c r="E8" s="270"/>
      <c r="F8" s="8"/>
      <c r="G8" s="59" t="s">
        <v>1073</v>
      </c>
      <c r="H8" s="192"/>
      <c r="I8" s="193"/>
      <c r="J8" s="194"/>
      <c r="K8" s="195"/>
      <c r="L8" s="216">
        <v>44279</v>
      </c>
      <c r="M8" s="216" t="s">
        <v>1074</v>
      </c>
      <c r="N8" s="198" t="s">
        <v>1075</v>
      </c>
      <c r="O8" s="217"/>
      <c r="P8" s="199"/>
      <c r="Q8" s="200"/>
      <c r="R8" s="217"/>
      <c r="S8" s="217"/>
    </row>
    <row r="9" spans="1:19" ht="67.5">
      <c r="A9" s="109"/>
      <c r="B9" s="230" t="str">
        <f>Assessment_DataCollection!B548</f>
        <v>• conducting a minimum of fifty (50) hours of supervised practice driving.</v>
      </c>
      <c r="C9" s="231" t="str">
        <f>Assessment_DataCollection!C548</f>
        <v>No</v>
      </c>
      <c r="D9" s="232" t="str">
        <f>Assessment_DataCollection!D548</f>
        <v>No</v>
      </c>
      <c r="E9" s="270"/>
      <c r="F9" s="8"/>
      <c r="G9" s="59" t="s">
        <v>1076</v>
      </c>
      <c r="H9" s="192">
        <v>44278</v>
      </c>
      <c r="I9" s="193" t="s">
        <v>200</v>
      </c>
      <c r="J9" s="194" t="s">
        <v>1077</v>
      </c>
      <c r="K9" s="195"/>
      <c r="L9" s="216">
        <v>44279</v>
      </c>
      <c r="M9" s="216" t="s">
        <v>1078</v>
      </c>
      <c r="N9" s="198" t="s">
        <v>1079</v>
      </c>
      <c r="O9" s="217"/>
      <c r="P9" s="199"/>
      <c r="Q9" s="200"/>
      <c r="R9" s="217"/>
      <c r="S9" s="217"/>
    </row>
    <row r="10" spans="1:19" ht="81">
      <c r="A10" s="109"/>
      <c r="B10" s="230"/>
      <c r="C10" s="231"/>
      <c r="D10" s="232"/>
      <c r="E10" s="270"/>
      <c r="F10" s="8"/>
      <c r="G10" s="59" t="s">
        <v>1080</v>
      </c>
      <c r="H10" s="192">
        <v>44278</v>
      </c>
      <c r="I10" s="193" t="s">
        <v>200</v>
      </c>
      <c r="J10" s="194" t="s">
        <v>1081</v>
      </c>
      <c r="K10" s="195"/>
      <c r="L10" s="216">
        <v>44279</v>
      </c>
      <c r="M10" s="216" t="s">
        <v>1082</v>
      </c>
      <c r="N10" s="198" t="s">
        <v>1083</v>
      </c>
      <c r="O10" s="217"/>
      <c r="P10" s="199"/>
      <c r="Q10" s="200"/>
      <c r="R10" s="217"/>
      <c r="S10" s="217"/>
    </row>
    <row r="11" spans="1:19" ht="40.5">
      <c r="A11" s="109"/>
      <c r="B11" s="230"/>
      <c r="C11" s="231"/>
      <c r="D11" s="232"/>
      <c r="E11" s="270"/>
      <c r="F11" s="8"/>
      <c r="G11" s="59" t="s">
        <v>1084</v>
      </c>
      <c r="H11" s="192"/>
      <c r="I11" s="193"/>
      <c r="J11" s="194"/>
      <c r="K11" s="195"/>
      <c r="L11" s="216">
        <v>44279</v>
      </c>
      <c r="M11" s="216" t="s">
        <v>1085</v>
      </c>
      <c r="N11" s="198" t="s">
        <v>1086</v>
      </c>
      <c r="O11" s="217"/>
      <c r="P11" s="199"/>
      <c r="Q11" s="200"/>
      <c r="R11" s="217"/>
      <c r="S11" s="217"/>
    </row>
    <row r="12" spans="1:19" ht="135">
      <c r="A12" s="109"/>
      <c r="B12" s="230"/>
      <c r="C12" s="231"/>
      <c r="D12" s="232"/>
      <c r="E12" s="270"/>
      <c r="F12" s="8"/>
      <c r="G12" s="59" t="s">
        <v>1087</v>
      </c>
      <c r="H12" s="192"/>
      <c r="I12" s="193"/>
      <c r="J12" s="194"/>
      <c r="K12" s="195"/>
      <c r="L12" s="216">
        <v>44279</v>
      </c>
      <c r="M12" s="216" t="s">
        <v>1085</v>
      </c>
      <c r="N12" s="198" t="s">
        <v>1088</v>
      </c>
      <c r="O12" s="217"/>
      <c r="P12" s="199"/>
      <c r="Q12" s="200"/>
      <c r="R12" s="217"/>
      <c r="S12" s="217"/>
    </row>
    <row r="13" spans="1:19" ht="85.5">
      <c r="A13" s="155" t="str">
        <f>Assessment_DataCollection!A552</f>
        <v>5.1.2</v>
      </c>
      <c r="B13" s="225"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13" s="3" t="str">
        <f>Assessment_DataCollection!C552</f>
        <v>Yes</v>
      </c>
      <c r="D13" s="3" t="str">
        <f>Assessment_DataCollection!D552</f>
        <v>Yes</v>
      </c>
      <c r="E13" s="270"/>
      <c r="F13" s="8" t="s">
        <v>1089</v>
      </c>
      <c r="G13" s="225" t="s">
        <v>1090</v>
      </c>
      <c r="H13" s="189"/>
      <c r="I13" s="190"/>
      <c r="J13" s="191"/>
      <c r="K13" s="191"/>
      <c r="L13" s="323"/>
      <c r="M13" s="191"/>
      <c r="N13" s="191"/>
      <c r="O13" s="197"/>
      <c r="P13" s="197"/>
      <c r="Q13" s="197"/>
      <c r="R13" s="214"/>
      <c r="S13" s="214"/>
    </row>
    <row r="14" spans="1:19" ht="108">
      <c r="A14" s="109"/>
      <c r="B14" s="230"/>
      <c r="C14" s="231"/>
      <c r="D14" s="232"/>
      <c r="E14" s="270"/>
      <c r="F14" s="8"/>
      <c r="G14" s="59" t="s">
        <v>1091</v>
      </c>
      <c r="H14" s="192">
        <v>44278</v>
      </c>
      <c r="I14" s="193" t="s">
        <v>980</v>
      </c>
      <c r="J14" s="194" t="s">
        <v>1092</v>
      </c>
      <c r="K14" s="195"/>
      <c r="L14" s="216">
        <v>44279</v>
      </c>
      <c r="M14" s="216" t="s">
        <v>1093</v>
      </c>
      <c r="N14" s="198"/>
      <c r="O14" s="217"/>
      <c r="P14" s="199"/>
      <c r="Q14" s="200"/>
      <c r="R14" s="217"/>
      <c r="S14" s="217"/>
    </row>
    <row r="15" spans="1:19" ht="40.5">
      <c r="A15" s="109"/>
      <c r="B15" s="230"/>
      <c r="C15" s="231"/>
      <c r="D15" s="232"/>
      <c r="E15" s="270"/>
      <c r="F15" s="8"/>
      <c r="G15" s="59" t="s">
        <v>1094</v>
      </c>
      <c r="H15" s="192"/>
      <c r="I15" s="193"/>
      <c r="J15" s="194"/>
      <c r="K15" s="195"/>
      <c r="L15" s="216">
        <v>44279</v>
      </c>
      <c r="M15" s="216" t="s">
        <v>1095</v>
      </c>
      <c r="N15" s="198"/>
      <c r="O15" s="217"/>
      <c r="P15" s="199"/>
      <c r="Q15" s="200"/>
      <c r="R15" s="217"/>
      <c r="S15" s="217"/>
    </row>
    <row r="16" spans="1:19">
      <c r="A16" s="155">
        <f>Assessment_DataCollection!A555</f>
        <v>5.2</v>
      </c>
      <c r="B16" s="225" t="str">
        <f>Assessment_DataCollection!B555</f>
        <v>Parent Seminar</v>
      </c>
      <c r="C16" s="3"/>
      <c r="D16" s="3"/>
      <c r="E16" s="270"/>
      <c r="F16" s="8">
        <v>5.2</v>
      </c>
      <c r="G16" s="225" t="s">
        <v>1096</v>
      </c>
      <c r="H16" s="189"/>
      <c r="I16" s="190"/>
      <c r="J16" s="191"/>
      <c r="K16" s="191"/>
      <c r="L16" s="323"/>
      <c r="M16" s="191"/>
      <c r="N16" s="191"/>
      <c r="O16" s="197"/>
      <c r="P16" s="197"/>
      <c r="Q16" s="197"/>
      <c r="R16" s="214"/>
      <c r="S16" s="214"/>
    </row>
    <row r="17" spans="1:19" ht="28.5">
      <c r="A17" s="155" t="str">
        <f>Assessment_DataCollection!A556</f>
        <v>5.2.1</v>
      </c>
      <c r="B17" s="225" t="str">
        <f>Assessment_DataCollection!B556</f>
        <v>5.2.1 States shall require the parent of a teen driver to complete a parent seminar prior to or at the start of the course</v>
      </c>
      <c r="C17" s="3" t="str">
        <f>Assessment_DataCollection!C556</f>
        <v>Yes</v>
      </c>
      <c r="D17" s="3" t="str">
        <f>Assessment_DataCollection!D556</f>
        <v>Yes</v>
      </c>
      <c r="E17" s="270"/>
      <c r="F17" s="8" t="s">
        <v>1097</v>
      </c>
      <c r="G17" s="225" t="s">
        <v>1098</v>
      </c>
      <c r="H17" s="189"/>
      <c r="I17" s="190"/>
      <c r="J17" s="191"/>
      <c r="K17" s="191"/>
      <c r="L17" s="323"/>
      <c r="M17" s="191"/>
      <c r="N17" s="191"/>
      <c r="O17" s="197"/>
      <c r="P17" s="197"/>
      <c r="Q17" s="197"/>
      <c r="R17" s="214"/>
      <c r="S17" s="214"/>
    </row>
    <row r="18" spans="1:19" ht="121.5">
      <c r="A18" s="109"/>
      <c r="B18" s="230"/>
      <c r="C18" s="231"/>
      <c r="D18" s="232"/>
      <c r="E18" s="270"/>
      <c r="F18" s="8"/>
      <c r="G18" s="59" t="s">
        <v>1099</v>
      </c>
      <c r="H18" s="192">
        <v>44278</v>
      </c>
      <c r="I18" s="193" t="s">
        <v>980</v>
      </c>
      <c r="J18" s="194" t="s">
        <v>1100</v>
      </c>
      <c r="K18" s="195"/>
      <c r="L18" s="216">
        <v>44279</v>
      </c>
      <c r="M18" s="216" t="s">
        <v>1101</v>
      </c>
      <c r="N18" s="198" t="s">
        <v>1102</v>
      </c>
      <c r="O18" s="217"/>
      <c r="P18" s="199"/>
      <c r="Q18" s="200"/>
      <c r="R18" s="217"/>
      <c r="S18" s="217"/>
    </row>
    <row r="19" spans="1:19" ht="40.5">
      <c r="A19" s="109"/>
      <c r="B19" s="230"/>
      <c r="C19" s="231"/>
      <c r="D19" s="232"/>
      <c r="E19" s="270"/>
      <c r="F19" s="8"/>
      <c r="G19" s="59" t="s">
        <v>1103</v>
      </c>
      <c r="H19" s="192">
        <v>44278</v>
      </c>
      <c r="I19" s="193" t="s">
        <v>980</v>
      </c>
      <c r="J19" s="194" t="s">
        <v>260</v>
      </c>
      <c r="K19" s="195"/>
      <c r="L19" s="216">
        <v>44279</v>
      </c>
      <c r="M19" s="216" t="s">
        <v>1104</v>
      </c>
      <c r="N19" s="198" t="s">
        <v>1105</v>
      </c>
      <c r="O19" s="217"/>
      <c r="P19" s="199"/>
      <c r="Q19" s="200"/>
      <c r="R19" s="217"/>
      <c r="S19" s="217"/>
    </row>
    <row r="20" spans="1:19" ht="42.75">
      <c r="A20" s="155" t="str">
        <f>Assessment_DataCollection!A559</f>
        <v>5.2.2</v>
      </c>
      <c r="B20" s="225" t="str">
        <f>Assessment_DataCollection!B559</f>
        <v>5.2.2 States should ensure that the parent seminar outlines the parent’s responsibility and opportunities to reduce his or her teen’ s risk, and should include, but not be limited to</v>
      </c>
      <c r="C20" s="3"/>
      <c r="D20" s="3"/>
      <c r="E20" s="270"/>
      <c r="F20" s="8" t="s">
        <v>1106</v>
      </c>
      <c r="G20" s="225" t="s">
        <v>1107</v>
      </c>
      <c r="H20" s="189"/>
      <c r="I20" s="190"/>
      <c r="J20" s="191"/>
      <c r="K20" s="191"/>
      <c r="L20" s="323"/>
      <c r="M20" s="191"/>
      <c r="N20" s="191"/>
      <c r="O20" s="197"/>
      <c r="P20" s="197"/>
      <c r="Q20" s="197"/>
      <c r="R20" s="214"/>
      <c r="S20" s="214"/>
    </row>
    <row r="21" spans="1:19" ht="81">
      <c r="A21" s="109"/>
      <c r="B21" s="230"/>
      <c r="C21" s="231"/>
      <c r="D21" s="232"/>
      <c r="E21" s="270"/>
      <c r="F21" s="8"/>
      <c r="G21" s="59" t="s">
        <v>1108</v>
      </c>
      <c r="H21" s="192"/>
      <c r="I21" s="193"/>
      <c r="J21" s="194"/>
      <c r="K21" s="195"/>
      <c r="L21" s="216">
        <v>44279</v>
      </c>
      <c r="M21" s="216" t="s">
        <v>1109</v>
      </c>
      <c r="N21" s="198" t="s">
        <v>1110</v>
      </c>
      <c r="O21" s="217"/>
      <c r="P21" s="199"/>
      <c r="Q21" s="200"/>
      <c r="R21" s="217"/>
      <c r="S21" s="217"/>
    </row>
    <row r="22" spans="1:19">
      <c r="A22" s="109" t="str">
        <f>Assessment_DataCollection!A561</f>
        <v>5.2.2.a</v>
      </c>
      <c r="B22" s="230" t="str">
        <f>Assessment_DataCollection!B561</f>
        <v>5.2.2 a. Modeling safe driving behavior</v>
      </c>
      <c r="C22" s="231" t="str">
        <f>Assessment_DataCollection!C561</f>
        <v>Yes</v>
      </c>
      <c r="D22" s="232" t="str">
        <f>Assessment_DataCollection!D561</f>
        <v>Yes</v>
      </c>
      <c r="E22" s="270"/>
      <c r="F22" s="8" t="s">
        <v>1111</v>
      </c>
      <c r="G22" s="59"/>
      <c r="H22" s="192"/>
      <c r="I22" s="193"/>
      <c r="J22" s="194"/>
      <c r="K22" s="195"/>
      <c r="L22" s="216">
        <v>44279</v>
      </c>
      <c r="M22" s="216" t="s">
        <v>1112</v>
      </c>
      <c r="N22" s="198" t="s">
        <v>482</v>
      </c>
      <c r="O22" s="217"/>
      <c r="P22" s="199"/>
      <c r="Q22" s="200"/>
      <c r="R22" s="217"/>
      <c r="S22" s="217"/>
    </row>
    <row r="23" spans="1:19" ht="28.5" customHeight="1">
      <c r="A23" s="109" t="str">
        <f>Assessment_DataCollection!A562</f>
        <v>5.2.2.b</v>
      </c>
      <c r="B23" s="230" t="str">
        <f>Assessment_DataCollection!B562</f>
        <v>5.2.2 b. Determining the readiness of the teen to begin the learning process</v>
      </c>
      <c r="C23" s="231" t="str">
        <f>Assessment_DataCollection!C562</f>
        <v>No</v>
      </c>
      <c r="D23" s="232" t="str">
        <f>Assessment_DataCollection!D562</f>
        <v>No</v>
      </c>
      <c r="E23" s="270"/>
      <c r="F23" s="8" t="s">
        <v>1113</v>
      </c>
      <c r="G23" s="59"/>
      <c r="H23" s="192"/>
      <c r="I23" s="193"/>
      <c r="J23" s="194"/>
      <c r="K23" s="195"/>
      <c r="L23" s="216">
        <v>44279</v>
      </c>
      <c r="M23" s="216" t="s">
        <v>1112</v>
      </c>
      <c r="N23" s="198" t="s">
        <v>482</v>
      </c>
      <c r="O23" s="217"/>
      <c r="P23" s="199"/>
      <c r="Q23" s="200"/>
      <c r="R23" s="217"/>
      <c r="S23" s="217"/>
    </row>
    <row r="24" spans="1:19" ht="27">
      <c r="A24" s="109" t="str">
        <f>Assessment_DataCollection!A563</f>
        <v>5.2.2.c</v>
      </c>
      <c r="B24" s="230" t="str">
        <f>Assessment_DataCollection!B563</f>
        <v>5.2.2 c. Managing the novice driver’s overall learning-to-drive experience</v>
      </c>
      <c r="C24" s="231" t="str">
        <f>Assessment_DataCollection!C563</f>
        <v>No</v>
      </c>
      <c r="D24" s="232" t="str">
        <f>Assessment_DataCollection!D563</f>
        <v>No</v>
      </c>
      <c r="E24" s="270"/>
      <c r="F24" s="8" t="s">
        <v>1114</v>
      </c>
      <c r="G24" s="59"/>
      <c r="H24" s="192"/>
      <c r="I24" s="193"/>
      <c r="J24" s="194"/>
      <c r="K24" s="195"/>
      <c r="L24" s="216">
        <v>44279</v>
      </c>
      <c r="M24" s="216" t="s">
        <v>1112</v>
      </c>
      <c r="N24" s="198" t="s">
        <v>482</v>
      </c>
      <c r="O24" s="217"/>
      <c r="P24" s="199"/>
      <c r="Q24" s="200"/>
      <c r="R24" s="217"/>
      <c r="S24" s="217"/>
    </row>
    <row r="25" spans="1:19">
      <c r="A25" s="109" t="str">
        <f>Assessment_DataCollection!A564</f>
        <v>5.2.2.d</v>
      </c>
      <c r="B25" s="230" t="str">
        <f>Assessment_DataCollection!B564</f>
        <v>5.2.2 d. Conducting effective supervised practice driving</v>
      </c>
      <c r="C25" s="231" t="str">
        <f>Assessment_DataCollection!C564</f>
        <v>Yes</v>
      </c>
      <c r="D25" s="232" t="str">
        <f>Assessment_DataCollection!D564</f>
        <v>Yes</v>
      </c>
      <c r="E25" s="270"/>
      <c r="F25" s="8" t="s">
        <v>1115</v>
      </c>
      <c r="G25" s="59"/>
      <c r="H25" s="192"/>
      <c r="I25" s="193"/>
      <c r="J25" s="194"/>
      <c r="K25" s="195"/>
      <c r="L25" s="216">
        <v>44279</v>
      </c>
      <c r="M25" s="216" t="s">
        <v>1112</v>
      </c>
      <c r="N25" s="198" t="s">
        <v>482</v>
      </c>
      <c r="O25" s="217"/>
      <c r="P25" s="199"/>
      <c r="Q25" s="200"/>
      <c r="R25" s="217"/>
      <c r="S25" s="217"/>
    </row>
    <row r="26" spans="1:19" ht="27">
      <c r="A26" s="109" t="str">
        <f>Assessment_DataCollection!A565</f>
        <v>5.2.2.e</v>
      </c>
      <c r="B26" s="230" t="str">
        <f>Assessment_DataCollection!B565</f>
        <v>5.2.2 e. Determining the teen’s readiness to advance to the next licensing stage and assume broader driving privileges</v>
      </c>
      <c r="C26" s="231" t="str">
        <f>Assessment_DataCollection!C565</f>
        <v>No</v>
      </c>
      <c r="D26" s="232" t="str">
        <f>Assessment_DataCollection!D565</f>
        <v>No</v>
      </c>
      <c r="E26" s="270"/>
      <c r="F26" s="8" t="s">
        <v>1116</v>
      </c>
      <c r="G26" s="59"/>
      <c r="H26" s="192"/>
      <c r="I26" s="193"/>
      <c r="J26" s="194"/>
      <c r="K26" s="195"/>
      <c r="L26" s="216">
        <v>44279</v>
      </c>
      <c r="M26" s="216" t="s">
        <v>1112</v>
      </c>
      <c r="N26" s="198" t="s">
        <v>482</v>
      </c>
      <c r="O26" s="217"/>
      <c r="P26" s="199"/>
      <c r="Q26" s="200"/>
      <c r="R26" s="217"/>
      <c r="S26" s="217"/>
    </row>
    <row r="27" spans="1:19" ht="67.5">
      <c r="A27" s="109" t="str">
        <f>Assessment_DataCollection!A566</f>
        <v>5.2.2.f</v>
      </c>
      <c r="B27" s="230" t="str">
        <f>Assessment_DataCollection!B566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27" s="231" t="str">
        <f>Assessment_DataCollection!C566</f>
        <v>No</v>
      </c>
      <c r="D27" s="232" t="str">
        <f>Assessment_DataCollection!D566</f>
        <v>No</v>
      </c>
      <c r="E27" s="270"/>
      <c r="F27" s="8" t="s">
        <v>1117</v>
      </c>
      <c r="G27" s="59"/>
      <c r="H27" s="192"/>
      <c r="I27" s="193"/>
      <c r="J27" s="194"/>
      <c r="K27" s="195"/>
      <c r="L27" s="216">
        <v>44279</v>
      </c>
      <c r="M27" s="216" t="s">
        <v>1118</v>
      </c>
      <c r="N27" s="198" t="s">
        <v>1105</v>
      </c>
      <c r="O27" s="217"/>
      <c r="P27" s="199"/>
      <c r="Q27" s="200"/>
      <c r="R27" s="217"/>
      <c r="S27" s="217"/>
    </row>
    <row r="28" spans="1:19">
      <c r="A28" s="155">
        <f>Assessment_DataCollection!A567</f>
        <v>5.3</v>
      </c>
      <c r="B28" s="225" t="str">
        <f>Assessment_DataCollection!B567</f>
        <v>Parent Progress Reports</v>
      </c>
      <c r="C28" s="3"/>
      <c r="D28" s="3"/>
      <c r="E28" s="270"/>
      <c r="F28" s="8">
        <v>5.3</v>
      </c>
      <c r="G28" s="225" t="s">
        <v>1119</v>
      </c>
      <c r="H28" s="189"/>
      <c r="I28" s="190"/>
      <c r="J28" s="191"/>
      <c r="K28" s="191"/>
      <c r="L28" s="323"/>
      <c r="M28" s="191"/>
      <c r="N28" s="191"/>
      <c r="O28" s="197"/>
      <c r="P28" s="197"/>
      <c r="Q28" s="197"/>
      <c r="R28" s="214"/>
      <c r="S28" s="214"/>
    </row>
    <row r="29" spans="1:19" ht="57">
      <c r="A29" s="155" t="str">
        <f>Assessment_DataCollection!A568</f>
        <v>5.3.1</v>
      </c>
      <c r="B29" s="225"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29" s="3" t="str">
        <f>Assessment_DataCollection!C568</f>
        <v>No</v>
      </c>
      <c r="D29" s="3" t="str">
        <f>Assessment_DataCollection!D568</f>
        <v>No</v>
      </c>
      <c r="E29" s="270"/>
      <c r="F29" s="8" t="s">
        <v>1120</v>
      </c>
      <c r="G29" s="225" t="s">
        <v>1121</v>
      </c>
      <c r="H29" s="189"/>
      <c r="I29" s="190"/>
      <c r="J29" s="191"/>
      <c r="K29" s="191"/>
      <c r="L29" s="323"/>
      <c r="M29" s="191"/>
      <c r="N29" s="191"/>
      <c r="O29" s="197"/>
      <c r="P29" s="197"/>
      <c r="Q29" s="197"/>
      <c r="R29" s="214"/>
      <c r="S29" s="214"/>
    </row>
    <row r="30" spans="1:19" ht="54">
      <c r="A30" s="109"/>
      <c r="B30" s="230"/>
      <c r="C30" s="231"/>
      <c r="D30" s="232"/>
      <c r="E30" s="270"/>
      <c r="F30" s="8"/>
      <c r="G30" s="59" t="s">
        <v>1122</v>
      </c>
      <c r="H30" s="192">
        <v>44278</v>
      </c>
      <c r="I30" s="193" t="s">
        <v>980</v>
      </c>
      <c r="J30" s="194" t="s">
        <v>1123</v>
      </c>
      <c r="K30" s="195"/>
      <c r="L30" s="216">
        <v>44279</v>
      </c>
      <c r="M30" s="216" t="s">
        <v>1124</v>
      </c>
      <c r="N30" s="198" t="s">
        <v>1125</v>
      </c>
      <c r="O30" s="217"/>
      <c r="P30" s="199"/>
      <c r="Q30" s="200"/>
      <c r="R30" s="217" t="s">
        <v>258</v>
      </c>
      <c r="S30" s="217"/>
    </row>
    <row r="31" spans="1:19">
      <c r="A31" s="109"/>
      <c r="B31" s="230"/>
      <c r="C31" s="231"/>
      <c r="D31" s="232"/>
      <c r="E31" s="270"/>
      <c r="F31" s="8"/>
      <c r="G31" s="59" t="s">
        <v>1126</v>
      </c>
      <c r="H31" s="192">
        <v>44278</v>
      </c>
      <c r="I31" s="193" t="s">
        <v>980</v>
      </c>
      <c r="J31" s="194" t="s">
        <v>260</v>
      </c>
      <c r="K31" s="195"/>
      <c r="L31" s="216">
        <v>44279</v>
      </c>
      <c r="M31" s="216" t="s">
        <v>1112</v>
      </c>
      <c r="N31" s="198" t="s">
        <v>1127</v>
      </c>
      <c r="O31" s="217"/>
      <c r="P31" s="199"/>
      <c r="Q31" s="200"/>
      <c r="R31" s="217" t="s">
        <v>258</v>
      </c>
      <c r="S31" s="217"/>
    </row>
    <row r="32" spans="1:19" ht="27">
      <c r="A32" s="109"/>
      <c r="B32" s="230"/>
      <c r="C32" s="231"/>
      <c r="D32" s="232"/>
      <c r="E32" s="270"/>
      <c r="F32" s="8"/>
      <c r="G32" s="59" t="s">
        <v>1128</v>
      </c>
      <c r="H32" s="192">
        <v>44278</v>
      </c>
      <c r="I32" s="193" t="s">
        <v>980</v>
      </c>
      <c r="J32" s="194" t="s">
        <v>260</v>
      </c>
      <c r="K32" s="195"/>
      <c r="L32" s="216">
        <v>44279</v>
      </c>
      <c r="M32" s="216" t="s">
        <v>1129</v>
      </c>
      <c r="N32" s="198" t="s">
        <v>1130</v>
      </c>
      <c r="O32" s="217"/>
      <c r="P32" s="199"/>
      <c r="Q32" s="200"/>
      <c r="R32" s="217" t="s">
        <v>258</v>
      </c>
      <c r="S32" s="217"/>
    </row>
    <row r="33" spans="1:19">
      <c r="A33" s="109"/>
      <c r="B33" s="225" t="s">
        <v>1131</v>
      </c>
      <c r="C33" s="3"/>
      <c r="D33" s="3"/>
      <c r="E33" s="270"/>
      <c r="F33" s="8">
        <v>5.4</v>
      </c>
      <c r="G33" s="225" t="s">
        <v>1131</v>
      </c>
      <c r="H33" s="189"/>
      <c r="I33" s="190"/>
      <c r="J33" s="191"/>
      <c r="K33" s="191"/>
      <c r="L33" s="323"/>
      <c r="M33" s="191"/>
      <c r="N33" s="191"/>
      <c r="O33" s="197"/>
      <c r="P33" s="197"/>
      <c r="Q33" s="197"/>
      <c r="R33" s="214"/>
      <c r="S33" s="214"/>
    </row>
    <row r="34" spans="1:19" ht="42.75">
      <c r="A34" s="155" t="str">
        <f>Assessment_DataCollection!A573</f>
        <v>5.4.1</v>
      </c>
      <c r="B34" s="225" t="str">
        <f>Assessment_DataCollection!B573</f>
        <v>5.4.1 States shall provide parents with resources to supervise their teen’s learning-to-drive experience. The resources should include but are not limited to:</v>
      </c>
      <c r="C34" s="3"/>
      <c r="D34" s="3"/>
      <c r="E34" s="270"/>
      <c r="F34" s="8" t="s">
        <v>1132</v>
      </c>
      <c r="G34" s="225" t="s">
        <v>1133</v>
      </c>
      <c r="H34" s="189"/>
      <c r="I34" s="190"/>
      <c r="J34" s="191"/>
      <c r="K34" s="191"/>
      <c r="L34" s="323"/>
      <c r="M34" s="191"/>
      <c r="N34" s="191"/>
      <c r="O34" s="197"/>
      <c r="P34" s="197"/>
      <c r="Q34" s="197"/>
      <c r="R34" s="214"/>
      <c r="S34" s="214"/>
    </row>
    <row r="35" spans="1:19" ht="67.5">
      <c r="A35" s="109"/>
      <c r="B35" s="230"/>
      <c r="C35" s="231"/>
      <c r="D35" s="232"/>
      <c r="E35" s="270"/>
      <c r="F35" s="8"/>
      <c r="G35" s="59" t="s">
        <v>1134</v>
      </c>
      <c r="H35" s="192">
        <v>44278</v>
      </c>
      <c r="I35" s="193" t="s">
        <v>980</v>
      </c>
      <c r="J35" s="194" t="s">
        <v>1135</v>
      </c>
      <c r="K35" s="195" t="s">
        <v>1136</v>
      </c>
      <c r="L35" s="216">
        <v>44279</v>
      </c>
      <c r="M35" s="216" t="s">
        <v>1137</v>
      </c>
      <c r="N35" s="198" t="s">
        <v>1130</v>
      </c>
      <c r="O35" s="217"/>
      <c r="P35" s="199"/>
      <c r="Q35" s="200"/>
      <c r="R35" s="217" t="s">
        <v>258</v>
      </c>
      <c r="S35" s="217"/>
    </row>
    <row r="36" spans="1:19" ht="67.5">
      <c r="A36" s="109" t="str">
        <f>Assessment_DataCollection!A575</f>
        <v>5.4.1.a</v>
      </c>
      <c r="B36" s="230" t="str">
        <f>Assessment_DataCollection!B575</f>
        <v>5.4.1 a. Rules, regulations and expectations of the State GDL and Driver Education requirements</v>
      </c>
      <c r="C36" s="231" t="str">
        <f>Assessment_DataCollection!C575</f>
        <v>Yes</v>
      </c>
      <c r="D36" s="232" t="str">
        <f>Assessment_DataCollection!D575</f>
        <v>Yes</v>
      </c>
      <c r="E36" s="270"/>
      <c r="F36" s="8" t="s">
        <v>1138</v>
      </c>
      <c r="G36" s="59"/>
      <c r="H36" s="192"/>
      <c r="I36" s="193"/>
      <c r="J36" s="194"/>
      <c r="K36" s="195"/>
      <c r="L36" s="216">
        <v>44279</v>
      </c>
      <c r="M36" s="216" t="s">
        <v>1139</v>
      </c>
      <c r="N36" s="198" t="s">
        <v>1140</v>
      </c>
      <c r="O36" s="217"/>
      <c r="P36" s="199"/>
      <c r="Q36" s="200"/>
      <c r="R36" s="217" t="s">
        <v>258</v>
      </c>
      <c r="S36" s="217"/>
    </row>
    <row r="37" spans="1:19" ht="27">
      <c r="A37" s="109" t="str">
        <f>Assessment_DataCollection!A576</f>
        <v>5.4.1.b</v>
      </c>
      <c r="B37" s="230" t="str">
        <f>Assessment_DataCollection!B576</f>
        <v>5.4.1 b. A list of State approved driver education schools</v>
      </c>
      <c r="C37" s="231" t="str">
        <f>Assessment_DataCollection!C576</f>
        <v>Yes</v>
      </c>
      <c r="D37" s="232" t="str">
        <f>Assessment_DataCollection!D576</f>
        <v>Yes</v>
      </c>
      <c r="E37" s="270"/>
      <c r="F37" s="8" t="s">
        <v>1141</v>
      </c>
      <c r="G37" s="59"/>
      <c r="H37" s="192"/>
      <c r="I37" s="193"/>
      <c r="J37" s="194"/>
      <c r="K37" s="195"/>
      <c r="L37" s="216">
        <v>44279</v>
      </c>
      <c r="M37" s="216" t="s">
        <v>1142</v>
      </c>
      <c r="N37" s="198"/>
      <c r="O37" s="217"/>
      <c r="P37" s="199"/>
      <c r="Q37" s="200"/>
      <c r="R37" s="217" t="s">
        <v>239</v>
      </c>
      <c r="S37" s="217"/>
    </row>
    <row r="38" spans="1:19">
      <c r="A38" s="109" t="str">
        <f>Assessment_DataCollection!A577</f>
        <v>5.4.1.c</v>
      </c>
      <c r="B38" s="230" t="str">
        <f>Assessment_DataCollection!B577</f>
        <v>5.4.1 c. Access to a “Parent-Teen Driving Agreement”</v>
      </c>
      <c r="C38" s="231" t="str">
        <f>Assessment_DataCollection!C577</f>
        <v>No</v>
      </c>
      <c r="D38" s="232" t="str">
        <f>Assessment_DataCollection!D577</f>
        <v>No</v>
      </c>
      <c r="E38" s="270"/>
      <c r="F38" s="8" t="s">
        <v>1143</v>
      </c>
      <c r="G38" s="59"/>
      <c r="H38" s="192"/>
      <c r="I38" s="193"/>
      <c r="J38" s="194"/>
      <c r="K38" s="195"/>
      <c r="L38" s="216">
        <v>44279</v>
      </c>
      <c r="M38" s="216" t="s">
        <v>1144</v>
      </c>
      <c r="N38" s="198"/>
      <c r="O38" s="217"/>
      <c r="P38" s="199"/>
      <c r="Q38" s="200"/>
      <c r="R38" s="217" t="s">
        <v>258</v>
      </c>
      <c r="S38" s="217"/>
    </row>
    <row r="39" spans="1:19" ht="40.5">
      <c r="A39" s="109" t="str">
        <f>Assessment_DataCollection!A578</f>
        <v>5.4.1.d</v>
      </c>
      <c r="B39" s="230" t="str">
        <f>Assessment_DataCollection!B578</f>
        <v>5.4.1 d. Access to a tool for logging the required hours of supervised practice</v>
      </c>
      <c r="C39" s="231" t="str">
        <f>Assessment_DataCollection!C578</f>
        <v>Yes</v>
      </c>
      <c r="D39" s="232" t="str">
        <f>Assessment_DataCollection!D578</f>
        <v>Yes</v>
      </c>
      <c r="E39" s="270"/>
      <c r="F39" s="8" t="s">
        <v>1145</v>
      </c>
      <c r="G39" s="59"/>
      <c r="H39" s="192"/>
      <c r="I39" s="193"/>
      <c r="J39" s="194"/>
      <c r="K39" s="195"/>
      <c r="L39" s="216">
        <v>44279</v>
      </c>
      <c r="M39" s="216" t="s">
        <v>1146</v>
      </c>
      <c r="N39" s="198"/>
      <c r="O39" s="217"/>
      <c r="P39" s="199"/>
      <c r="Q39" s="200"/>
      <c r="R39" s="217" t="s">
        <v>239</v>
      </c>
      <c r="S39" s="217"/>
    </row>
    <row r="40" spans="1:19">
      <c r="A40" s="109"/>
      <c r="B40" s="230"/>
      <c r="C40" s="231"/>
      <c r="D40" s="232"/>
      <c r="E40" s="270"/>
      <c r="F40" s="251"/>
      <c r="G40" s="252"/>
      <c r="H40" s="253"/>
      <c r="I40" s="254"/>
      <c r="J40" s="255"/>
      <c r="K40" s="256"/>
      <c r="L40" s="216"/>
      <c r="M40" s="216"/>
      <c r="N40" s="258"/>
      <c r="O40" s="257"/>
      <c r="P40" s="259"/>
      <c r="Q40" s="260"/>
      <c r="R40" s="257"/>
      <c r="S40" s="257"/>
    </row>
  </sheetData>
  <conditionalFormatting sqref="C1">
    <cfRule type="containsText" dxfId="206" priority="118" operator="containsText" text="n/a">
      <formula>NOT(ISERROR(SEARCH("n/a",C1)))</formula>
    </cfRule>
    <cfRule type="containsText" dxfId="205" priority="119" operator="containsText" text="no">
      <formula>NOT(ISERROR(SEARCH("no",C1)))</formula>
    </cfRule>
  </conditionalFormatting>
  <conditionalFormatting sqref="D1">
    <cfRule type="containsText" dxfId="204" priority="124" operator="containsText" text="n/a">
      <formula>NOT(ISERROR(SEARCH("n/a",D1)))</formula>
    </cfRule>
    <cfRule type="containsText" dxfId="203" priority="125" operator="containsText" text="no">
      <formula>NOT(ISERROR(SEARCH("no",D1)))</formula>
    </cfRule>
  </conditionalFormatting>
  <conditionalFormatting sqref="C1:D1 C41:D1048576">
    <cfRule type="containsText" dxfId="202" priority="116" operator="containsText" text="n/a">
      <formula>NOT(ISERROR(SEARCH("n/a",C1)))</formula>
    </cfRule>
    <cfRule type="containsText" dxfId="201" priority="117" operator="containsText" text="no">
      <formula>NOT(ISERROR(SEARCH("no",C1)))</formula>
    </cfRule>
  </conditionalFormatting>
  <conditionalFormatting sqref="C1:C2 C41:C1048576">
    <cfRule type="containsText" dxfId="200" priority="99" operator="containsText" text="No">
      <formula>NOT(ISERROR(SEARCH("No",C1)))</formula>
    </cfRule>
  </conditionalFormatting>
  <conditionalFormatting sqref="C1:D2 C41:D1048576">
    <cfRule type="cellIs" dxfId="199" priority="96" operator="equal">
      <formula>"Planned"</formula>
    </cfRule>
    <cfRule type="containsText" dxfId="198" priority="97" operator="containsText" text="NA">
      <formula>NOT(ISERROR(SEARCH("NA",C1)))</formula>
    </cfRule>
    <cfRule type="containsText" dxfId="197" priority="98" operator="containsText" text="No">
      <formula>NOT(ISERROR(SEARCH("No",C1)))</formula>
    </cfRule>
  </conditionalFormatting>
  <conditionalFormatting sqref="K1">
    <cfRule type="containsText" dxfId="196" priority="94" operator="containsText" text="n/a">
      <formula>NOT(ISERROR(SEARCH("n/a",K1)))</formula>
    </cfRule>
    <cfRule type="containsText" dxfId="195" priority="95" operator="containsText" text="no">
      <formula>NOT(ISERROR(SEARCH("no",K1)))</formula>
    </cfRule>
  </conditionalFormatting>
  <conditionalFormatting sqref="P1">
    <cfRule type="containsText" dxfId="194" priority="92" operator="containsText" text="n/a">
      <formula>NOT(ISERROR(SEARCH("n/a",P1)))</formula>
    </cfRule>
    <cfRule type="containsText" dxfId="193" priority="93" operator="containsText" text="no">
      <formula>NOT(ISERROR(SEARCH("no",P1)))</formula>
    </cfRule>
  </conditionalFormatting>
  <conditionalFormatting sqref="C4:D4">
    <cfRule type="containsText" dxfId="192" priority="90" operator="containsText" text="n/a">
      <formula>NOT(ISERROR(SEARCH("n/a",C4)))</formula>
    </cfRule>
    <cfRule type="containsText" dxfId="191" priority="91" operator="containsText" text="no">
      <formula>NOT(ISERROR(SEARCH("no",C4)))</formula>
    </cfRule>
  </conditionalFormatting>
  <conditionalFormatting sqref="C4:D4">
    <cfRule type="cellIs" dxfId="190" priority="89" operator="equal">
      <formula>"Planned"</formula>
    </cfRule>
  </conditionalFormatting>
  <conditionalFormatting sqref="C4:D4">
    <cfRule type="containsText" dxfId="189" priority="87" operator="containsText" text="n/a">
      <formula>NOT(ISERROR(SEARCH("n/a",C4)))</formula>
    </cfRule>
    <cfRule type="containsText" dxfId="188" priority="88" operator="containsText" text="no">
      <formula>NOT(ISERROR(SEARCH("no",C4)))</formula>
    </cfRule>
  </conditionalFormatting>
  <conditionalFormatting sqref="C4:D4">
    <cfRule type="containsText" dxfId="187" priority="85" operator="containsText" text="n/a">
      <formula>NOT(ISERROR(SEARCH("n/a",C4)))</formula>
    </cfRule>
    <cfRule type="containsText" dxfId="186" priority="86" operator="containsText" text="no">
      <formula>NOT(ISERROR(SEARCH("no",C4)))</formula>
    </cfRule>
  </conditionalFormatting>
  <conditionalFormatting sqref="C3:D3">
    <cfRule type="containsText" dxfId="185" priority="83" operator="containsText" text="n/a">
      <formula>NOT(ISERROR(SEARCH("n/a",C3)))</formula>
    </cfRule>
    <cfRule type="containsText" dxfId="184" priority="84" operator="containsText" text="no">
      <formula>NOT(ISERROR(SEARCH("no",C3)))</formula>
    </cfRule>
  </conditionalFormatting>
  <conditionalFormatting sqref="C3:D3">
    <cfRule type="cellIs" dxfId="183" priority="82" operator="equal">
      <formula>"Planned"</formula>
    </cfRule>
  </conditionalFormatting>
  <conditionalFormatting sqref="C3:D3">
    <cfRule type="containsText" dxfId="182" priority="80" operator="containsText" text="n/a">
      <formula>NOT(ISERROR(SEARCH("n/a",C3)))</formula>
    </cfRule>
    <cfRule type="containsText" dxfId="181" priority="81" operator="containsText" text="no">
      <formula>NOT(ISERROR(SEARCH("no",C3)))</formula>
    </cfRule>
  </conditionalFormatting>
  <conditionalFormatting sqref="C3:D3">
    <cfRule type="containsText" dxfId="180" priority="78" operator="containsText" text="n/a">
      <formula>NOT(ISERROR(SEARCH("n/a",C3)))</formula>
    </cfRule>
    <cfRule type="containsText" dxfId="179" priority="79" operator="containsText" text="no">
      <formula>NOT(ISERROR(SEARCH("no",C3)))</formula>
    </cfRule>
  </conditionalFormatting>
  <conditionalFormatting sqref="C13:D13">
    <cfRule type="containsText" dxfId="178" priority="76" operator="containsText" text="n/a">
      <formula>NOT(ISERROR(SEARCH("n/a",C13)))</formula>
    </cfRule>
    <cfRule type="containsText" dxfId="177" priority="77" operator="containsText" text="no">
      <formula>NOT(ISERROR(SEARCH("no",C13)))</formula>
    </cfRule>
  </conditionalFormatting>
  <conditionalFormatting sqref="C13:D13">
    <cfRule type="cellIs" dxfId="176" priority="75" operator="equal">
      <formula>"Planned"</formula>
    </cfRule>
  </conditionalFormatting>
  <conditionalFormatting sqref="C13:D13">
    <cfRule type="containsText" dxfId="175" priority="73" operator="containsText" text="n/a">
      <formula>NOT(ISERROR(SEARCH("n/a",C13)))</formula>
    </cfRule>
    <cfRule type="containsText" dxfId="174" priority="74" operator="containsText" text="no">
      <formula>NOT(ISERROR(SEARCH("no",C13)))</formula>
    </cfRule>
  </conditionalFormatting>
  <conditionalFormatting sqref="C13:D13">
    <cfRule type="containsText" dxfId="173" priority="71" operator="containsText" text="n/a">
      <formula>NOT(ISERROR(SEARCH("n/a",C13)))</formula>
    </cfRule>
    <cfRule type="containsText" dxfId="172" priority="72" operator="containsText" text="no">
      <formula>NOT(ISERROR(SEARCH("no",C13)))</formula>
    </cfRule>
  </conditionalFormatting>
  <conditionalFormatting sqref="C16:D16">
    <cfRule type="containsText" dxfId="171" priority="69" operator="containsText" text="n/a">
      <formula>NOT(ISERROR(SEARCH("n/a",C16)))</formula>
    </cfRule>
    <cfRule type="containsText" dxfId="170" priority="70" operator="containsText" text="no">
      <formula>NOT(ISERROR(SEARCH("no",C16)))</formula>
    </cfRule>
  </conditionalFormatting>
  <conditionalFormatting sqref="C16:D16">
    <cfRule type="cellIs" dxfId="169" priority="68" operator="equal">
      <formula>"Planned"</formula>
    </cfRule>
  </conditionalFormatting>
  <conditionalFormatting sqref="C16:D16">
    <cfRule type="containsText" dxfId="168" priority="66" operator="containsText" text="n/a">
      <formula>NOT(ISERROR(SEARCH("n/a",C16)))</formula>
    </cfRule>
    <cfRule type="containsText" dxfId="167" priority="67" operator="containsText" text="no">
      <formula>NOT(ISERROR(SEARCH("no",C16)))</formula>
    </cfRule>
  </conditionalFormatting>
  <conditionalFormatting sqref="C16:D16">
    <cfRule type="containsText" dxfId="166" priority="64" operator="containsText" text="n/a">
      <formula>NOT(ISERROR(SEARCH("n/a",C16)))</formula>
    </cfRule>
    <cfRule type="containsText" dxfId="165" priority="65" operator="containsText" text="no">
      <formula>NOT(ISERROR(SEARCH("no",C16)))</formula>
    </cfRule>
  </conditionalFormatting>
  <conditionalFormatting sqref="C17:D17">
    <cfRule type="containsText" dxfId="164" priority="62" operator="containsText" text="n/a">
      <formula>NOT(ISERROR(SEARCH("n/a",C17)))</formula>
    </cfRule>
    <cfRule type="containsText" dxfId="163" priority="63" operator="containsText" text="no">
      <formula>NOT(ISERROR(SEARCH("no",C17)))</formula>
    </cfRule>
  </conditionalFormatting>
  <conditionalFormatting sqref="C17:D17">
    <cfRule type="cellIs" dxfId="162" priority="61" operator="equal">
      <formula>"Planned"</formula>
    </cfRule>
  </conditionalFormatting>
  <conditionalFormatting sqref="C17:D17">
    <cfRule type="containsText" dxfId="161" priority="59" operator="containsText" text="n/a">
      <formula>NOT(ISERROR(SEARCH("n/a",C17)))</formula>
    </cfRule>
    <cfRule type="containsText" dxfId="160" priority="60" operator="containsText" text="no">
      <formula>NOT(ISERROR(SEARCH("no",C17)))</formula>
    </cfRule>
  </conditionalFormatting>
  <conditionalFormatting sqref="C17:D17">
    <cfRule type="containsText" dxfId="159" priority="57" operator="containsText" text="n/a">
      <formula>NOT(ISERROR(SEARCH("n/a",C17)))</formula>
    </cfRule>
    <cfRule type="containsText" dxfId="158" priority="58" operator="containsText" text="no">
      <formula>NOT(ISERROR(SEARCH("no",C17)))</formula>
    </cfRule>
  </conditionalFormatting>
  <conditionalFormatting sqref="C20:D20">
    <cfRule type="containsText" dxfId="157" priority="55" operator="containsText" text="n/a">
      <formula>NOT(ISERROR(SEARCH("n/a",C20)))</formula>
    </cfRule>
    <cfRule type="containsText" dxfId="156" priority="56" operator="containsText" text="no">
      <formula>NOT(ISERROR(SEARCH("no",C20)))</formula>
    </cfRule>
  </conditionalFormatting>
  <conditionalFormatting sqref="C20:D20">
    <cfRule type="cellIs" dxfId="155" priority="54" operator="equal">
      <formula>"Planned"</formula>
    </cfRule>
  </conditionalFormatting>
  <conditionalFormatting sqref="C20:D20">
    <cfRule type="containsText" dxfId="154" priority="52" operator="containsText" text="n/a">
      <formula>NOT(ISERROR(SEARCH("n/a",C20)))</formula>
    </cfRule>
    <cfRule type="containsText" dxfId="153" priority="53" operator="containsText" text="no">
      <formula>NOT(ISERROR(SEARCH("no",C20)))</formula>
    </cfRule>
  </conditionalFormatting>
  <conditionalFormatting sqref="C20:D20">
    <cfRule type="containsText" dxfId="152" priority="50" operator="containsText" text="n/a">
      <formula>NOT(ISERROR(SEARCH("n/a",C20)))</formula>
    </cfRule>
    <cfRule type="containsText" dxfId="151" priority="51" operator="containsText" text="no">
      <formula>NOT(ISERROR(SEARCH("no",C20)))</formula>
    </cfRule>
  </conditionalFormatting>
  <conditionalFormatting sqref="C28:D28">
    <cfRule type="containsText" dxfId="150" priority="48" operator="containsText" text="n/a">
      <formula>NOT(ISERROR(SEARCH("n/a",C28)))</formula>
    </cfRule>
    <cfRule type="containsText" dxfId="149" priority="49" operator="containsText" text="no">
      <formula>NOT(ISERROR(SEARCH("no",C28)))</formula>
    </cfRule>
  </conditionalFormatting>
  <conditionalFormatting sqref="C28:D28">
    <cfRule type="cellIs" dxfId="148" priority="47" operator="equal">
      <formula>"Planned"</formula>
    </cfRule>
  </conditionalFormatting>
  <conditionalFormatting sqref="C28:D28">
    <cfRule type="containsText" dxfId="147" priority="45" operator="containsText" text="n/a">
      <formula>NOT(ISERROR(SEARCH("n/a",C28)))</formula>
    </cfRule>
    <cfRule type="containsText" dxfId="146" priority="46" operator="containsText" text="no">
      <formula>NOT(ISERROR(SEARCH("no",C28)))</formula>
    </cfRule>
  </conditionalFormatting>
  <conditionalFormatting sqref="C28:D28">
    <cfRule type="containsText" dxfId="145" priority="43" operator="containsText" text="n/a">
      <formula>NOT(ISERROR(SEARCH("n/a",C28)))</formula>
    </cfRule>
    <cfRule type="containsText" dxfId="144" priority="44" operator="containsText" text="no">
      <formula>NOT(ISERROR(SEARCH("no",C28)))</formula>
    </cfRule>
  </conditionalFormatting>
  <conditionalFormatting sqref="C29:D29">
    <cfRule type="containsText" dxfId="143" priority="41" operator="containsText" text="n/a">
      <formula>NOT(ISERROR(SEARCH("n/a",C29)))</formula>
    </cfRule>
    <cfRule type="containsText" dxfId="142" priority="42" operator="containsText" text="no">
      <formula>NOT(ISERROR(SEARCH("no",C29)))</formula>
    </cfRule>
  </conditionalFormatting>
  <conditionalFormatting sqref="C29:D29">
    <cfRule type="cellIs" dxfId="141" priority="40" operator="equal">
      <formula>"Planned"</formula>
    </cfRule>
  </conditionalFormatting>
  <conditionalFormatting sqref="C29:D29">
    <cfRule type="containsText" dxfId="140" priority="38" operator="containsText" text="n/a">
      <formula>NOT(ISERROR(SEARCH("n/a",C29)))</formula>
    </cfRule>
    <cfRule type="containsText" dxfId="139" priority="39" operator="containsText" text="no">
      <formula>NOT(ISERROR(SEARCH("no",C29)))</formula>
    </cfRule>
  </conditionalFormatting>
  <conditionalFormatting sqref="C29:D29">
    <cfRule type="containsText" dxfId="138" priority="36" operator="containsText" text="n/a">
      <formula>NOT(ISERROR(SEARCH("n/a",C29)))</formula>
    </cfRule>
    <cfRule type="containsText" dxfId="137" priority="37" operator="containsText" text="no">
      <formula>NOT(ISERROR(SEARCH("no",C29)))</formula>
    </cfRule>
  </conditionalFormatting>
  <conditionalFormatting sqref="C33:D33">
    <cfRule type="containsText" dxfId="136" priority="34" operator="containsText" text="n/a">
      <formula>NOT(ISERROR(SEARCH("n/a",C33)))</formula>
    </cfRule>
    <cfRule type="containsText" dxfId="135" priority="35" operator="containsText" text="no">
      <formula>NOT(ISERROR(SEARCH("no",C33)))</formula>
    </cfRule>
  </conditionalFormatting>
  <conditionalFormatting sqref="C33:D33">
    <cfRule type="cellIs" dxfId="134" priority="33" operator="equal">
      <formula>"Planned"</formula>
    </cfRule>
  </conditionalFormatting>
  <conditionalFormatting sqref="C33:D33">
    <cfRule type="containsText" dxfId="133" priority="31" operator="containsText" text="n/a">
      <formula>NOT(ISERROR(SEARCH("n/a",C33)))</formula>
    </cfRule>
    <cfRule type="containsText" dxfId="132" priority="32" operator="containsText" text="no">
      <formula>NOT(ISERROR(SEARCH("no",C33)))</formula>
    </cfRule>
  </conditionalFormatting>
  <conditionalFormatting sqref="C33:D33">
    <cfRule type="containsText" dxfId="131" priority="29" operator="containsText" text="n/a">
      <formula>NOT(ISERROR(SEARCH("n/a",C33)))</formula>
    </cfRule>
    <cfRule type="containsText" dxfId="130" priority="30" operator="containsText" text="no">
      <formula>NOT(ISERROR(SEARCH("no",C33)))</formula>
    </cfRule>
  </conditionalFormatting>
  <conditionalFormatting sqref="C34:D34">
    <cfRule type="containsText" dxfId="129" priority="27" operator="containsText" text="n/a">
      <formula>NOT(ISERROR(SEARCH("n/a",C34)))</formula>
    </cfRule>
    <cfRule type="containsText" dxfId="128" priority="28" operator="containsText" text="no">
      <formula>NOT(ISERROR(SEARCH("no",C34)))</formula>
    </cfRule>
  </conditionalFormatting>
  <conditionalFormatting sqref="C34:D34">
    <cfRule type="cellIs" dxfId="127" priority="26" operator="equal">
      <formula>"Planned"</formula>
    </cfRule>
  </conditionalFormatting>
  <conditionalFormatting sqref="C34:D34">
    <cfRule type="containsText" dxfId="126" priority="24" operator="containsText" text="n/a">
      <formula>NOT(ISERROR(SEARCH("n/a",C34)))</formula>
    </cfRule>
    <cfRule type="containsText" dxfId="125" priority="25" operator="containsText" text="no">
      <formula>NOT(ISERROR(SEARCH("no",C34)))</formula>
    </cfRule>
  </conditionalFormatting>
  <conditionalFormatting sqref="C34:D34">
    <cfRule type="containsText" dxfId="124" priority="22" operator="containsText" text="n/a">
      <formula>NOT(ISERROR(SEARCH("n/a",C34)))</formula>
    </cfRule>
    <cfRule type="containsText" dxfId="123" priority="23" operator="containsText" text="no">
      <formula>NOT(ISERROR(SEARCH("no",C34)))</formula>
    </cfRule>
  </conditionalFormatting>
  <conditionalFormatting sqref="C5:D12">
    <cfRule type="containsText" dxfId="122" priority="20" operator="containsText" text="n/a">
      <formula>NOT(ISERROR(SEARCH("n/a",C5)))</formula>
    </cfRule>
    <cfRule type="containsText" dxfId="121" priority="21" operator="containsText" text="no">
      <formula>NOT(ISERROR(SEARCH("no",C5)))</formula>
    </cfRule>
  </conditionalFormatting>
  <conditionalFormatting sqref="C5:D12">
    <cfRule type="cellIs" dxfId="120" priority="19" operator="equal">
      <formula>"Planned"</formula>
    </cfRule>
  </conditionalFormatting>
  <conditionalFormatting sqref="C14:D15">
    <cfRule type="containsText" dxfId="119" priority="17" operator="containsText" text="n/a">
      <formula>NOT(ISERROR(SEARCH("n/a",C14)))</formula>
    </cfRule>
    <cfRule type="containsText" dxfId="118" priority="18" operator="containsText" text="no">
      <formula>NOT(ISERROR(SEARCH("no",C14)))</formula>
    </cfRule>
  </conditionalFormatting>
  <conditionalFormatting sqref="C14:D15">
    <cfRule type="cellIs" dxfId="117" priority="16" operator="equal">
      <formula>"Planned"</formula>
    </cfRule>
  </conditionalFormatting>
  <conditionalFormatting sqref="C18:D19">
    <cfRule type="containsText" dxfId="116" priority="14" operator="containsText" text="n/a">
      <formula>NOT(ISERROR(SEARCH("n/a",C18)))</formula>
    </cfRule>
    <cfRule type="containsText" dxfId="115" priority="15" operator="containsText" text="no">
      <formula>NOT(ISERROR(SEARCH("no",C18)))</formula>
    </cfRule>
  </conditionalFormatting>
  <conditionalFormatting sqref="C18:D19">
    <cfRule type="cellIs" dxfId="114" priority="13" operator="equal">
      <formula>"Planned"</formula>
    </cfRule>
  </conditionalFormatting>
  <conditionalFormatting sqref="C21:D21">
    <cfRule type="containsText" dxfId="113" priority="11" operator="containsText" text="n/a">
      <formula>NOT(ISERROR(SEARCH("n/a",C21)))</formula>
    </cfRule>
    <cfRule type="containsText" dxfId="112" priority="12" operator="containsText" text="no">
      <formula>NOT(ISERROR(SEARCH("no",C21)))</formula>
    </cfRule>
  </conditionalFormatting>
  <conditionalFormatting sqref="C21:D21">
    <cfRule type="cellIs" dxfId="111" priority="10" operator="equal">
      <formula>"Planned"</formula>
    </cfRule>
  </conditionalFormatting>
  <conditionalFormatting sqref="C22:D27">
    <cfRule type="containsText" dxfId="110" priority="8" operator="containsText" text="n/a">
      <formula>NOT(ISERROR(SEARCH("n/a",C22)))</formula>
    </cfRule>
    <cfRule type="containsText" dxfId="109" priority="9" operator="containsText" text="no">
      <formula>NOT(ISERROR(SEARCH("no",C22)))</formula>
    </cfRule>
  </conditionalFormatting>
  <conditionalFormatting sqref="C22:D27">
    <cfRule type="cellIs" dxfId="108" priority="7" operator="equal">
      <formula>"Planned"</formula>
    </cfRule>
  </conditionalFormatting>
  <conditionalFormatting sqref="C30:D32">
    <cfRule type="containsText" dxfId="107" priority="5" operator="containsText" text="n/a">
      <formula>NOT(ISERROR(SEARCH("n/a",C30)))</formula>
    </cfRule>
    <cfRule type="containsText" dxfId="106" priority="6" operator="containsText" text="no">
      <formula>NOT(ISERROR(SEARCH("no",C30)))</formula>
    </cfRule>
  </conditionalFormatting>
  <conditionalFormatting sqref="C30:D32">
    <cfRule type="cellIs" dxfId="105" priority="4" operator="equal">
      <formula>"Planned"</formula>
    </cfRule>
  </conditionalFormatting>
  <conditionalFormatting sqref="C35:D40">
    <cfRule type="containsText" dxfId="104" priority="2" operator="containsText" text="n/a">
      <formula>NOT(ISERROR(SEARCH("n/a",C35)))</formula>
    </cfRule>
    <cfRule type="containsText" dxfId="103" priority="3" operator="containsText" text="no">
      <formula>NOT(ISERROR(SEARCH("no",C35)))</formula>
    </cfRule>
  </conditionalFormatting>
  <conditionalFormatting sqref="C35:D40">
    <cfRule type="cellIs" dxfId="102" priority="1" operator="equal">
      <formula>"Planned"</formula>
    </cfRule>
  </conditionalFormatting>
  <hyperlinks>
    <hyperlink ref="C1" location="TOC!A1" display="Return to Table of Contents" xr:uid="{00000000-0004-0000-1E00-000000000000}"/>
    <hyperlink ref="G2" location="'S5'!C1" display=" Parent / Guardian Involvement" xr:uid="{00000000-0004-0000-1E00-000001000000}"/>
    <hyperlink ref="G3" location="S5S5.1!D2" display="Supervised Driving Practice" xr:uid="{00000000-0004-0000-1E00-000002000000}"/>
    <hyperlink ref="B3" location="S5S5.1!D2" display="S5S5.1!D2" xr:uid="{00000000-0004-0000-1E00-000003000000}"/>
    <hyperlink ref="B4" location="S5S5.1!D7" display="S5S5.1!D7" xr:uid="{00000000-0004-0000-1E00-000004000000}"/>
    <hyperlink ref="G4" location="S5S5.1!D7" display="5.1.1 States shall require the parent/ guardian of a novice driver to follow the requirements of the GDL program, including:" xr:uid="{00000000-0004-0000-1E00-000005000000}"/>
    <hyperlink ref="G13" location="S5S5.1!D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06000000}"/>
    <hyperlink ref="B13" location="S5S5.1!D9" display="S5S5.1!D9" xr:uid="{00000000-0004-0000-1E00-000007000000}"/>
    <hyperlink ref="G16" location="S5S5.2!D2" display="Parent Seminar" xr:uid="{00000000-0004-0000-1E00-000008000000}"/>
    <hyperlink ref="B16" location="S5S5.2!D2" display="S5S5.2!D2" xr:uid="{00000000-0004-0000-1E00-000009000000}"/>
    <hyperlink ref="G17" location="S5S5.2!D7" display="5.2.1 States shall require the parent of a teen driver to complete a parent seminar prior to or at the start of the course" xr:uid="{00000000-0004-0000-1E00-00000A000000}"/>
    <hyperlink ref="B17" location="S5S5.2!D7" display="S5S5.2!D7" xr:uid="{00000000-0004-0000-1E00-00000B000000}"/>
    <hyperlink ref="B20" location="S5S5.2!D9" display="S5S5.2!D9" xr:uid="{00000000-0004-0000-1E00-00000C000000}"/>
    <hyperlink ref="G20" location="S5S5.2!D9" display="5.2.2 States should ensure that the parent seminar outlines the parent’s responsibility and opportunities to reduce his or her teen’ s risk, and should include, but not be limited to" xr:uid="{00000000-0004-0000-1E00-00000D000000}"/>
    <hyperlink ref="G28" location="S5S5.3!D2" display="Parent Progress Reports" xr:uid="{00000000-0004-0000-1E00-00000E000000}"/>
    <hyperlink ref="B28" location="S5S5.3!D2" display="S5S5.3!D2" xr:uid="{00000000-0004-0000-1E00-00000F000000}"/>
    <hyperlink ref="B29" location="S5S5.3!D7" display="S5S5.3!D7" xr:uid="{00000000-0004-0000-1E00-000010000000}"/>
    <hyperlink ref="G29" location="S5S5.3!D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1000000}"/>
    <hyperlink ref="G33" location="S5S5.4!D2" display="Parent Resources" xr:uid="{00000000-0004-0000-1E00-000012000000}"/>
    <hyperlink ref="B33" location="S5S5.4!D2" display="Parent Resources" xr:uid="{00000000-0004-0000-1E00-000013000000}"/>
    <hyperlink ref="G34" location="S5S5.4!D7" display="5.4.1 States shall provide parents with resources to supervise their teen’s learning-to-drive experience. The resources should include but are not limited to:" xr:uid="{00000000-0004-0000-1E00-000014000000}"/>
    <hyperlink ref="B34" location="S5S5.4!D7" display="S5S5.4!D7" xr:uid="{00000000-0004-0000-1E00-000015000000}"/>
    <hyperlink ref="K1" location="TOC!A1" display="Return to Table of Contents" xr:uid="{00000000-0004-0000-1E00-000016000000}"/>
    <hyperlink ref="H3:I3" location="S1G1.1!A1" display="1.1 Management, Leadership, and Administration" xr:uid="{00000000-0004-0000-1E00-000017000000}"/>
    <hyperlink ref="P1" location="TOC!A1" display="Return to Table of Contents" xr:uid="{00000000-0004-0000-1E00-00001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Assessment_DataCollection!$V$2:$V$11</xm:f>
          </x14:formula1>
          <xm:sqref>S3</xm:sqref>
        </x14:dataValidation>
        <x14:dataValidation type="list" allowBlank="1" showInputMessage="1" showErrorMessage="1" xr:uid="{00000000-0002-0000-1E00-000001000000}">
          <x14:formula1>
            <xm:f>Assessment_DataCollection!$U$2:$U$5</xm:f>
          </x14:formula1>
          <xm:sqref>R3:R40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5"/>
  <sheetViews>
    <sheetView topLeftCell="B1" zoomScale="118" zoomScaleNormal="118" workbookViewId="0">
      <selection activeCell="B48" sqref="B48:I48"/>
    </sheetView>
  </sheetViews>
  <sheetFormatPr defaultRowHeight="14.2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1:15">
      <c r="A1" s="270"/>
      <c r="B1" s="25" t="str">
        <f>Assessment_DataCollection!A1</f>
        <v>SECTION</v>
      </c>
      <c r="C1" s="270"/>
      <c r="D1" s="56" t="str">
        <f>Assessment_DataCollection!B541</f>
        <v xml:space="preserve"> Parent / Guardian Involvement</v>
      </c>
      <c r="E1" s="270"/>
      <c r="F1" s="270"/>
      <c r="G1" s="270"/>
      <c r="H1" s="270"/>
      <c r="I1" s="270"/>
      <c r="J1" s="270"/>
      <c r="K1" s="270"/>
      <c r="L1" s="270"/>
      <c r="M1" s="100" t="s">
        <v>81</v>
      </c>
      <c r="N1" s="270"/>
      <c r="O1" s="270"/>
    </row>
    <row r="2" spans="1:15">
      <c r="A2" s="270"/>
      <c r="B2" s="25" t="s">
        <v>555</v>
      </c>
      <c r="C2" s="37">
        <f>Assessment_DataCollection!A542</f>
        <v>5.0999999999999996</v>
      </c>
      <c r="D2" s="56" t="str">
        <f>Assessment_DataCollection!B542</f>
        <v>Supervised Driving Practice</v>
      </c>
      <c r="E2" s="270"/>
      <c r="F2" s="270"/>
      <c r="G2" s="270"/>
      <c r="H2" s="270"/>
      <c r="I2" s="270"/>
      <c r="J2" s="270"/>
      <c r="K2" s="270"/>
      <c r="L2" s="270"/>
      <c r="M2" s="270"/>
      <c r="N2" s="270"/>
      <c r="O2" s="270"/>
    </row>
    <row r="5" spans="1:15">
      <c r="A5" s="270"/>
      <c r="B5" s="270" t="s">
        <v>15</v>
      </c>
      <c r="C5" s="270"/>
      <c r="D5" s="270"/>
      <c r="E5" s="270"/>
      <c r="F5" s="270"/>
      <c r="G5" s="270"/>
      <c r="H5" s="270"/>
      <c r="I5" s="270"/>
      <c r="J5" s="270"/>
      <c r="K5" s="270"/>
      <c r="L5" s="270"/>
      <c r="M5" s="270"/>
      <c r="N5" s="270"/>
      <c r="O5" s="270"/>
    </row>
    <row r="6" spans="1:15" ht="88.5" thickBot="1">
      <c r="A6" s="270"/>
      <c r="B6" s="27" t="s">
        <v>557</v>
      </c>
      <c r="C6" s="27"/>
      <c r="D6" s="27" t="s">
        <v>558</v>
      </c>
      <c r="E6" s="48" t="s">
        <v>559</v>
      </c>
      <c r="F6" s="48" t="s">
        <v>560</v>
      </c>
      <c r="G6" s="49" t="s">
        <v>561</v>
      </c>
      <c r="H6" s="48" t="s">
        <v>562</v>
      </c>
      <c r="I6" s="49" t="s">
        <v>563</v>
      </c>
      <c r="J6" s="25"/>
      <c r="K6" s="270"/>
      <c r="L6" s="270"/>
      <c r="M6" s="270"/>
      <c r="N6" s="270"/>
      <c r="O6" s="270"/>
    </row>
    <row r="7" spans="1:15" ht="57.4" thickTop="1">
      <c r="A7" s="270"/>
      <c r="B7" s="14" t="s">
        <v>560</v>
      </c>
      <c r="C7" s="28" t="s">
        <v>564</v>
      </c>
      <c r="D7" s="77" t="str">
        <f>Assessment_DataCollection!B543</f>
        <v>5.1.1 States shall require the parent/ guardian of a novice driver to follow the requirements of the GDL program, including:</v>
      </c>
      <c r="E7" s="12"/>
      <c r="F7" s="12"/>
      <c r="G7" s="12"/>
      <c r="H7" s="12"/>
      <c r="I7" s="12"/>
      <c r="J7" s="270"/>
      <c r="K7" s="270"/>
      <c r="L7" s="270" t="s">
        <v>15</v>
      </c>
      <c r="M7" s="270" t="s">
        <v>15</v>
      </c>
      <c r="N7" s="270" t="s">
        <v>15</v>
      </c>
      <c r="O7" s="270" t="s">
        <v>15</v>
      </c>
    </row>
    <row r="8" spans="1:15" ht="11.65" hidden="1" customHeight="1">
      <c r="A8" s="270"/>
      <c r="B8" s="15"/>
      <c r="C8" s="22" t="s">
        <v>15</v>
      </c>
      <c r="D8" s="50"/>
      <c r="E8" s="10" t="str">
        <f>IF($B7=E6,1,"")</f>
        <v/>
      </c>
      <c r="F8" s="10">
        <f>IF($B7=F6,1,"")</f>
        <v>1</v>
      </c>
      <c r="G8" s="10" t="str">
        <f>IF($B7=G6,1,"")</f>
        <v/>
      </c>
      <c r="H8" s="10" t="str">
        <f>IF($B7=H6,1,"")</f>
        <v/>
      </c>
      <c r="I8" s="10" t="str">
        <f>IF($B7=I6,1,"")</f>
        <v/>
      </c>
      <c r="J8" s="270"/>
      <c r="K8" s="270"/>
      <c r="L8" s="270" t="s">
        <v>565</v>
      </c>
      <c r="M8" s="270" t="s">
        <v>566</v>
      </c>
      <c r="N8" s="270" t="s">
        <v>15</v>
      </c>
      <c r="O8" s="270"/>
    </row>
    <row r="9" spans="1:15" ht="157.15" thickBot="1">
      <c r="A9" s="270"/>
      <c r="B9" s="16" t="s">
        <v>560</v>
      </c>
      <c r="C9" s="29" t="s">
        <v>564</v>
      </c>
      <c r="D9" s="76"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E9" s="11"/>
      <c r="F9" s="11"/>
      <c r="G9" s="11"/>
      <c r="H9" s="11"/>
      <c r="I9" s="11"/>
      <c r="J9" s="270"/>
      <c r="K9" s="270"/>
      <c r="L9" s="270"/>
      <c r="M9" s="270"/>
      <c r="N9" s="270"/>
      <c r="O9" s="270"/>
    </row>
    <row r="10" spans="1:15" ht="14.65" hidden="1" thickTop="1">
      <c r="A10" s="270"/>
      <c r="B10" s="14"/>
      <c r="C10" s="14"/>
      <c r="D10" s="12"/>
      <c r="E10" s="12" t="str">
        <f>IF($B9=E6,1,"")</f>
        <v/>
      </c>
      <c r="F10" s="12">
        <f>IF($B9=F6,1,"")</f>
        <v>1</v>
      </c>
      <c r="G10" s="12" t="str">
        <f>IF($B9=G6,1,"")</f>
        <v/>
      </c>
      <c r="H10" s="12" t="str">
        <f>IF($B9=H6,1,"")</f>
        <v/>
      </c>
      <c r="I10" s="12" t="str">
        <f>IF($B9=I6,1,"")</f>
        <v/>
      </c>
      <c r="J10" s="270"/>
      <c r="K10" s="270"/>
      <c r="L10" s="270"/>
      <c r="M10" s="270"/>
      <c r="N10" s="270"/>
      <c r="O10" s="270"/>
    </row>
    <row r="11" spans="1:15" ht="14.65" thickTop="1">
      <c r="A11" s="270"/>
      <c r="B11" s="270"/>
      <c r="C11" s="270"/>
      <c r="D11" s="18" t="s">
        <v>567</v>
      </c>
      <c r="E11" s="25">
        <f>SUM(E7:E10)</f>
        <v>0</v>
      </c>
      <c r="F11" s="25">
        <f>SUM(F7:F10)</f>
        <v>2</v>
      </c>
      <c r="G11" s="25">
        <f>SUM(G7:G10)</f>
        <v>0</v>
      </c>
      <c r="H11" s="25">
        <f>SUM(H7:H10)</f>
        <v>0</v>
      </c>
      <c r="I11" s="25">
        <f>SUM(I7:I10)</f>
        <v>0</v>
      </c>
      <c r="J11" s="270"/>
      <c r="K11" s="270"/>
      <c r="L11" s="270"/>
      <c r="M11" s="270"/>
      <c r="N11" s="270"/>
      <c r="O11" s="270"/>
    </row>
    <row r="13" spans="1:15" ht="14.65" thickBot="1">
      <c r="A13" s="270"/>
      <c r="B13" s="270"/>
      <c r="C13" s="270"/>
      <c r="D13" s="270"/>
      <c r="E13" s="270"/>
      <c r="F13" s="270"/>
      <c r="G13" s="270"/>
      <c r="H13" s="270"/>
      <c r="I13" s="270"/>
      <c r="J13" s="270"/>
      <c r="K13" s="270"/>
      <c r="L13" s="270"/>
      <c r="M13" s="270"/>
      <c r="N13" s="270"/>
      <c r="O13" s="270"/>
    </row>
    <row r="14" spans="1:15" ht="60">
      <c r="A14" s="270"/>
      <c r="B14" s="271" t="s">
        <v>568</v>
      </c>
      <c r="C14" s="272"/>
      <c r="D14" s="272"/>
      <c r="E14" s="272"/>
      <c r="F14" s="272"/>
      <c r="G14" s="272"/>
      <c r="H14" s="272"/>
      <c r="I14" s="272"/>
      <c r="J14" s="176" t="s">
        <v>569</v>
      </c>
      <c r="K14" s="177" t="s">
        <v>570</v>
      </c>
      <c r="L14" s="270"/>
      <c r="M14" s="270"/>
      <c r="N14" s="270"/>
      <c r="O14" s="270"/>
    </row>
    <row r="15" spans="1:15" ht="49.5" customHeight="1">
      <c r="A15" s="270">
        <f>J15</f>
        <v>1</v>
      </c>
      <c r="B15" s="417" t="s">
        <v>1147</v>
      </c>
      <c r="C15" s="418"/>
      <c r="D15" s="418"/>
      <c r="E15" s="418"/>
      <c r="F15" s="418"/>
      <c r="G15" s="418"/>
      <c r="H15" s="418"/>
      <c r="I15" s="418"/>
      <c r="J15" s="10">
        <v>1</v>
      </c>
      <c r="K15" s="10"/>
      <c r="L15" s="270"/>
      <c r="M15" s="270"/>
      <c r="N15" s="270"/>
      <c r="O15" s="270"/>
    </row>
    <row r="16" spans="1:15" ht="15">
      <c r="A16" s="270">
        <f t="shared" ref="A16:A24" si="0">J16</f>
        <v>0</v>
      </c>
      <c r="B16" s="380"/>
      <c r="C16" s="381"/>
      <c r="D16" s="381"/>
      <c r="E16" s="381"/>
      <c r="F16" s="381"/>
      <c r="G16" s="381"/>
      <c r="H16" s="381"/>
      <c r="I16" s="381"/>
      <c r="J16" s="10"/>
      <c r="K16" s="10"/>
      <c r="L16" s="270"/>
      <c r="M16" s="270"/>
      <c r="N16" s="270"/>
      <c r="O16" s="270"/>
    </row>
    <row r="17" spans="1:11" ht="15">
      <c r="A17" s="270">
        <f t="shared" si="0"/>
        <v>0</v>
      </c>
      <c r="B17" s="380"/>
      <c r="C17" s="381"/>
      <c r="D17" s="381"/>
      <c r="E17" s="381"/>
      <c r="F17" s="381"/>
      <c r="G17" s="381"/>
      <c r="H17" s="381"/>
      <c r="I17" s="381"/>
      <c r="J17" s="10"/>
      <c r="K17" s="10"/>
    </row>
    <row r="18" spans="1:11">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ht="14.65" thickBot="1">
      <c r="A24" s="270">
        <f t="shared" si="0"/>
        <v>0</v>
      </c>
      <c r="B24" s="382"/>
      <c r="C24" s="383"/>
      <c r="D24" s="383"/>
      <c r="E24" s="383"/>
      <c r="F24" s="383"/>
      <c r="G24" s="383"/>
      <c r="H24" s="383"/>
      <c r="I24" s="383"/>
      <c r="J24" s="10"/>
      <c r="K24" s="10"/>
    </row>
    <row r="26" spans="1:11" ht="14.65" thickBot="1">
      <c r="A26" s="270"/>
      <c r="B26" s="270"/>
      <c r="C26" s="270"/>
      <c r="D26" s="270"/>
      <c r="E26" s="270"/>
      <c r="F26" s="270"/>
      <c r="G26" s="270"/>
      <c r="H26" s="270"/>
      <c r="I26" s="270"/>
      <c r="J26" s="270"/>
      <c r="K26" s="270"/>
    </row>
    <row r="27" spans="1:11" ht="60">
      <c r="A27" s="270"/>
      <c r="B27" s="178" t="s">
        <v>571</v>
      </c>
      <c r="C27" s="272"/>
      <c r="D27" s="272"/>
      <c r="E27" s="272"/>
      <c r="F27" s="272"/>
      <c r="G27" s="272"/>
      <c r="H27" s="272"/>
      <c r="I27" s="272"/>
      <c r="J27" s="176" t="s">
        <v>569</v>
      </c>
      <c r="K27" s="177" t="s">
        <v>570</v>
      </c>
    </row>
    <row r="28" spans="1:11" ht="36" customHeight="1">
      <c r="A28" s="270">
        <f>J28</f>
        <v>0</v>
      </c>
      <c r="B28" s="417" t="s">
        <v>1148</v>
      </c>
      <c r="C28" s="418"/>
      <c r="D28" s="418"/>
      <c r="E28" s="418"/>
      <c r="F28" s="418"/>
      <c r="G28" s="418"/>
      <c r="H28" s="418"/>
      <c r="I28" s="418"/>
      <c r="J28" s="10"/>
      <c r="K28" s="10"/>
    </row>
    <row r="29" spans="1:11" ht="15">
      <c r="A29" s="270">
        <f t="shared" ref="A29:A37" si="1">J29</f>
        <v>0</v>
      </c>
      <c r="B29" s="419" t="s">
        <v>1149</v>
      </c>
      <c r="C29" s="420"/>
      <c r="D29" s="420"/>
      <c r="E29" s="420"/>
      <c r="F29" s="420"/>
      <c r="G29" s="420"/>
      <c r="H29" s="420"/>
      <c r="I29" s="420"/>
      <c r="J29" s="10"/>
      <c r="K29" s="10"/>
    </row>
    <row r="30" spans="1:11" ht="15">
      <c r="A30" s="270">
        <f t="shared" si="1"/>
        <v>0</v>
      </c>
      <c r="B30" s="380" t="s">
        <v>1150</v>
      </c>
      <c r="C30" s="381"/>
      <c r="D30" s="381"/>
      <c r="E30" s="381"/>
      <c r="F30" s="381"/>
      <c r="G30" s="381"/>
      <c r="H30" s="381"/>
      <c r="I30" s="381"/>
      <c r="J30" s="10"/>
      <c r="K30" s="10"/>
    </row>
    <row r="31" spans="1:11">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ht="14.65" thickBot="1">
      <c r="A37" s="270">
        <f t="shared" si="1"/>
        <v>0</v>
      </c>
      <c r="B37" s="382"/>
      <c r="C37" s="383"/>
      <c r="D37" s="383"/>
      <c r="E37" s="383"/>
      <c r="F37" s="383"/>
      <c r="G37" s="383"/>
      <c r="H37" s="383"/>
      <c r="I37" s="383"/>
      <c r="J37" s="10"/>
      <c r="K37" s="10"/>
    </row>
    <row r="39" spans="1:11" ht="14.65" thickBot="1">
      <c r="A39" s="270"/>
      <c r="B39" s="270"/>
      <c r="C39" s="270"/>
      <c r="D39" s="270"/>
      <c r="E39" s="270"/>
      <c r="F39" s="270"/>
      <c r="G39" s="270"/>
      <c r="H39" s="270"/>
      <c r="I39" s="270"/>
      <c r="J39" s="270"/>
      <c r="K39" s="270"/>
    </row>
    <row r="40" spans="1:11" ht="60">
      <c r="A40" s="270"/>
      <c r="B40" s="178" t="s">
        <v>575</v>
      </c>
      <c r="C40" s="83"/>
      <c r="D40" s="83"/>
      <c r="E40" s="83"/>
      <c r="F40" s="83"/>
      <c r="G40" s="83"/>
      <c r="H40" s="83"/>
      <c r="I40" s="83"/>
      <c r="J40" s="81" t="s">
        <v>569</v>
      </c>
      <c r="K40" s="82" t="s">
        <v>570</v>
      </c>
    </row>
    <row r="41" spans="1:11" ht="14.45" customHeight="1">
      <c r="A41" s="270">
        <f>J41</f>
        <v>1</v>
      </c>
      <c r="B41" s="417" t="s">
        <v>1151</v>
      </c>
      <c r="C41" s="418"/>
      <c r="D41" s="418"/>
      <c r="E41" s="418"/>
      <c r="F41" s="418"/>
      <c r="G41" s="418"/>
      <c r="H41" s="418"/>
      <c r="I41" s="418"/>
      <c r="J41" s="10">
        <v>1</v>
      </c>
      <c r="K41" s="10"/>
    </row>
    <row r="42" spans="1:11" ht="15">
      <c r="A42" s="270">
        <f t="shared" ref="A42:A50" si="2">J42</f>
        <v>2</v>
      </c>
      <c r="B42" s="380" t="s">
        <v>1152</v>
      </c>
      <c r="C42" s="381"/>
      <c r="D42" s="381"/>
      <c r="E42" s="381"/>
      <c r="F42" s="381"/>
      <c r="G42" s="381"/>
      <c r="H42" s="381"/>
      <c r="I42" s="421"/>
      <c r="J42" s="10">
        <v>2</v>
      </c>
      <c r="K42" s="10"/>
    </row>
    <row r="43" spans="1:11" ht="28.15" customHeight="1">
      <c r="A43" s="270">
        <f t="shared" si="2"/>
        <v>0</v>
      </c>
      <c r="B43" s="419"/>
      <c r="C43" s="420"/>
      <c r="D43" s="420"/>
      <c r="E43" s="420"/>
      <c r="F43" s="420"/>
      <c r="G43" s="420"/>
      <c r="H43" s="420"/>
      <c r="I43" s="420"/>
      <c r="J43" s="10"/>
      <c r="K43" s="10"/>
    </row>
    <row r="44" spans="1:11" ht="15">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ht="14.65" thickBot="1">
      <c r="A50" s="270">
        <f t="shared" si="2"/>
        <v>0</v>
      </c>
      <c r="B50" s="382"/>
      <c r="C50" s="383"/>
      <c r="D50" s="383"/>
      <c r="E50" s="383"/>
      <c r="F50" s="383"/>
      <c r="G50" s="383"/>
      <c r="H50" s="383"/>
      <c r="I50" s="383"/>
      <c r="J50" s="10"/>
      <c r="K50" s="10"/>
    </row>
    <row r="52" spans="1:11" ht="14.65" thickBot="1">
      <c r="A52" s="270"/>
      <c r="B52" s="270" t="s">
        <v>1153</v>
      </c>
      <c r="C52" s="270"/>
      <c r="D52" s="270"/>
      <c r="E52" s="270"/>
      <c r="F52" s="270"/>
      <c r="G52" s="270"/>
      <c r="H52" s="270"/>
      <c r="I52" s="270"/>
      <c r="J52" s="270"/>
      <c r="K52" s="270"/>
    </row>
    <row r="53" spans="1:11" ht="38.25" customHeight="1">
      <c r="A53" s="270"/>
      <c r="B53" s="384" t="s">
        <v>1154</v>
      </c>
      <c r="C53" s="385"/>
      <c r="D53" s="385"/>
      <c r="E53" s="385"/>
      <c r="F53" s="385"/>
      <c r="G53" s="385"/>
      <c r="H53" s="385"/>
      <c r="I53" s="386"/>
      <c r="J53" s="270"/>
      <c r="K53" s="270"/>
    </row>
    <row r="54" spans="1:11">
      <c r="A54" s="270"/>
      <c r="B54" s="270" t="s">
        <v>1155</v>
      </c>
      <c r="C54" s="270"/>
      <c r="D54" s="270"/>
      <c r="E54" s="270"/>
      <c r="F54" s="270"/>
      <c r="G54" s="270"/>
      <c r="H54" s="270"/>
      <c r="I54" s="270"/>
      <c r="J54" s="270"/>
      <c r="K54" s="270"/>
    </row>
    <row r="55" spans="1:11">
      <c r="A55" s="270"/>
      <c r="B55" s="270" t="s">
        <v>1156</v>
      </c>
      <c r="C55" s="270"/>
      <c r="D55" s="270"/>
      <c r="E55" s="270"/>
      <c r="F55" s="270"/>
      <c r="G55" s="270"/>
      <c r="H55" s="270"/>
      <c r="I55" s="270"/>
      <c r="J55" s="270"/>
      <c r="K55" s="270"/>
    </row>
  </sheetData>
  <mergeCells count="31">
    <mergeCell ref="B53:I53"/>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 E9:I9">
    <cfRule type="expression" dxfId="101" priority="7" stopIfTrue="1">
      <formula>IF(SUM(E8:I8)=1,1,0)</formula>
    </cfRule>
  </conditionalFormatting>
  <conditionalFormatting sqref="F7">
    <cfRule type="expression" dxfId="100" priority="6" stopIfTrue="1">
      <formula>IF(SUM(F8:I8)=1,1,0)</formula>
    </cfRule>
  </conditionalFormatting>
  <conditionalFormatting sqref="G7">
    <cfRule type="expression" dxfId="99" priority="5" stopIfTrue="1">
      <formula>IF(SUM(G8:I8)=1,1,0)</formula>
    </cfRule>
  </conditionalFormatting>
  <conditionalFormatting sqref="H7">
    <cfRule type="expression" dxfId="98" priority="4" stopIfTrue="1">
      <formula>IF(SUM(H8:I8)=1,1,0)</formula>
    </cfRule>
  </conditionalFormatting>
  <conditionalFormatting sqref="I7">
    <cfRule type="expression" dxfId="97" priority="3" stopIfTrue="1">
      <formula>IF(I8=1,1,0)</formula>
    </cfRule>
  </conditionalFormatting>
  <conditionalFormatting sqref="M1">
    <cfRule type="containsText" dxfId="96" priority="1" operator="containsText" text="n/a">
      <formula>NOT(ISERROR(SEARCH("n/a",M1)))</formula>
    </cfRule>
    <cfRule type="containsText" dxfId="95"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1F00-000000000000}"/>
    <dataValidation type="list" allowBlank="1" showInputMessage="1" showErrorMessage="1" sqref="C10 B9:B10 B7" xr:uid="{00000000-0002-0000-1F00-000001000000}">
      <formula1>$E$6:$J$6</formula1>
    </dataValidation>
  </dataValidations>
  <hyperlinks>
    <hyperlink ref="M1" location="TOC!A1" display="Return to Table of Contents" xr:uid="{00000000-0004-0000-1F00-000000000000}"/>
    <hyperlink ref="D1" location="'S5'!G2" display="'S5'!G2" xr:uid="{00000000-0004-0000-1F00-000001000000}"/>
    <hyperlink ref="D2" location="'S5'!G3" display="'S5'!G3" xr:uid="{00000000-0004-0000-1F00-000002000000}"/>
    <hyperlink ref="D7" location="'S5'!G4" display="'S5'!G4" xr:uid="{00000000-0004-0000-1F00-000003000000}"/>
    <hyperlink ref="D9" location="'S5'!G13" display="'S5'!G13" xr:uid="{00000000-0004-0000-1F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2000000}">
          <x14:formula1>
            <xm:f>Assessment_DataCollection!$V$1:$V$13</xm:f>
          </x14:formula1>
          <xm:sqref>J28:K37 J41:K50 J15:K24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O50"/>
  <sheetViews>
    <sheetView topLeftCell="B1" zoomScale="118" zoomScaleNormal="118" workbookViewId="0">
      <selection activeCell="B7" sqref="B7"/>
    </sheetView>
  </sheetViews>
  <sheetFormatPr defaultRowHeight="14.2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1:15">
      <c r="A1" s="270"/>
      <c r="B1" s="25" t="str">
        <f>Assessment_DataCollection!A1</f>
        <v>SECTION</v>
      </c>
      <c r="C1" s="270"/>
      <c r="D1" s="56" t="str">
        <f>Assessment_DataCollection!B541</f>
        <v xml:space="preserve"> Parent / Guardian Involvement</v>
      </c>
      <c r="E1" s="270"/>
      <c r="F1" s="270"/>
      <c r="G1" s="270"/>
      <c r="H1" s="270"/>
      <c r="I1" s="270"/>
      <c r="J1" s="270"/>
      <c r="K1" s="270"/>
      <c r="L1" s="270"/>
      <c r="M1" s="100" t="s">
        <v>81</v>
      </c>
      <c r="N1" s="270"/>
      <c r="O1" s="270"/>
    </row>
    <row r="2" spans="1:15">
      <c r="A2" s="270"/>
      <c r="B2" s="25" t="s">
        <v>555</v>
      </c>
      <c r="C2" s="37">
        <f>Assessment_DataCollection!A555</f>
        <v>5.2</v>
      </c>
      <c r="D2" s="56" t="str">
        <f>Assessment_DataCollection!B555</f>
        <v>Parent Seminar</v>
      </c>
      <c r="E2" s="270"/>
      <c r="F2" s="270"/>
      <c r="G2" s="270"/>
      <c r="H2" s="270"/>
      <c r="I2" s="270"/>
      <c r="J2" s="270"/>
      <c r="K2" s="270"/>
      <c r="L2" s="270"/>
      <c r="M2" s="270"/>
      <c r="N2" s="270"/>
      <c r="O2" s="270"/>
    </row>
    <row r="5" spans="1:15">
      <c r="A5" s="270"/>
      <c r="B5" s="270" t="s">
        <v>15</v>
      </c>
      <c r="C5" s="270"/>
      <c r="D5" s="270"/>
      <c r="E5" s="270"/>
      <c r="F5" s="270"/>
      <c r="G5" s="270"/>
      <c r="H5" s="270"/>
      <c r="I5" s="270"/>
      <c r="J5" s="270"/>
      <c r="K5" s="270"/>
      <c r="L5" s="270"/>
      <c r="M5" s="270"/>
      <c r="N5" s="270"/>
      <c r="O5" s="270"/>
    </row>
    <row r="6" spans="1:15" ht="88.5" thickBot="1">
      <c r="A6" s="270"/>
      <c r="B6" s="27" t="s">
        <v>557</v>
      </c>
      <c r="C6" s="27"/>
      <c r="D6" s="27" t="s">
        <v>558</v>
      </c>
      <c r="E6" s="48" t="s">
        <v>559</v>
      </c>
      <c r="F6" s="48" t="s">
        <v>560</v>
      </c>
      <c r="G6" s="49" t="s">
        <v>561</v>
      </c>
      <c r="H6" s="48" t="s">
        <v>562</v>
      </c>
      <c r="I6" s="49" t="s">
        <v>563</v>
      </c>
      <c r="J6" s="25"/>
      <c r="K6" s="270"/>
      <c r="L6" s="270"/>
      <c r="M6" s="270"/>
      <c r="N6" s="270"/>
      <c r="O6" s="270"/>
    </row>
    <row r="7" spans="1:15" ht="57.4" thickTop="1">
      <c r="A7" s="270"/>
      <c r="B7" s="14" t="s">
        <v>560</v>
      </c>
      <c r="C7" s="28" t="s">
        <v>564</v>
      </c>
      <c r="D7" s="77" t="str">
        <f>Assessment_DataCollection!B556</f>
        <v>5.2.1 States shall require the parent of a teen driver to complete a parent seminar prior to or at the start of the course</v>
      </c>
      <c r="E7" s="12"/>
      <c r="F7" s="12"/>
      <c r="G7" s="12"/>
      <c r="H7" s="12"/>
      <c r="I7" s="12"/>
      <c r="J7" s="270"/>
      <c r="K7" s="270"/>
      <c r="L7" s="270" t="s">
        <v>15</v>
      </c>
      <c r="M7" s="270" t="s">
        <v>15</v>
      </c>
      <c r="N7" s="270" t="s">
        <v>15</v>
      </c>
      <c r="O7" s="270" t="s">
        <v>15</v>
      </c>
    </row>
    <row r="8" spans="1:15" ht="11.1" hidden="1" customHeight="1">
      <c r="A8" s="270"/>
      <c r="B8" s="15"/>
      <c r="C8" s="22" t="s">
        <v>15</v>
      </c>
      <c r="D8" s="50"/>
      <c r="E8" s="10" t="str">
        <f>IF($B7=E6,1,"")</f>
        <v/>
      </c>
      <c r="F8" s="10">
        <f>IF($B7=F6,1,"")</f>
        <v>1</v>
      </c>
      <c r="G8" s="10" t="str">
        <f>IF($B7=G6,1,"")</f>
        <v/>
      </c>
      <c r="H8" s="10" t="str">
        <f>IF($B7=H6,1,"")</f>
        <v/>
      </c>
      <c r="I8" s="10" t="str">
        <f>IF($B7=I6,1,"")</f>
        <v/>
      </c>
      <c r="J8" s="270"/>
      <c r="K8" s="270"/>
      <c r="L8" s="270" t="s">
        <v>565</v>
      </c>
      <c r="M8" s="270" t="s">
        <v>566</v>
      </c>
      <c r="N8" s="270" t="s">
        <v>15</v>
      </c>
      <c r="O8" s="270"/>
    </row>
    <row r="9" spans="1:15" ht="71.650000000000006" thickBot="1">
      <c r="A9" s="270"/>
      <c r="B9" s="16" t="s">
        <v>559</v>
      </c>
      <c r="C9" s="29" t="s">
        <v>564</v>
      </c>
      <c r="D9" s="76" t="str">
        <f>Assessment_DataCollection!B559</f>
        <v>5.2.2 States should ensure that the parent seminar outlines the parent’s responsibility and opportunities to reduce his or her teen’ s risk, and should include, but not be limited to</v>
      </c>
      <c r="E9" s="11"/>
      <c r="F9" s="11"/>
      <c r="G9" s="11"/>
      <c r="H9" s="11"/>
      <c r="I9" s="11"/>
      <c r="J9" s="270"/>
      <c r="K9" s="270"/>
      <c r="L9" s="270"/>
      <c r="M9" s="270"/>
      <c r="N9" s="270"/>
      <c r="O9" s="270"/>
    </row>
    <row r="10" spans="1:15" ht="14.65" hidden="1" thickTop="1">
      <c r="A10" s="270"/>
      <c r="B10" s="14"/>
      <c r="C10" s="14"/>
      <c r="D10" s="12"/>
      <c r="E10" s="12">
        <f>IF($B9=E6,1,"")</f>
        <v>1</v>
      </c>
      <c r="F10" s="12" t="str">
        <f>IF($B9=F6,1,"")</f>
        <v/>
      </c>
      <c r="G10" s="12" t="str">
        <f>IF($B9=G6,1,"")</f>
        <v/>
      </c>
      <c r="H10" s="12" t="str">
        <f>IF($B9=H6,1,"")</f>
        <v/>
      </c>
      <c r="I10" s="12" t="str">
        <f>IF($B9=I6,1,"")</f>
        <v/>
      </c>
      <c r="J10" s="270"/>
      <c r="K10" s="270"/>
      <c r="L10" s="270"/>
      <c r="M10" s="270"/>
      <c r="N10" s="270"/>
      <c r="O10" s="270"/>
    </row>
    <row r="11" spans="1:15" ht="14.65" thickTop="1">
      <c r="A11" s="270"/>
      <c r="B11" s="270"/>
      <c r="C11" s="270"/>
      <c r="D11" s="18" t="s">
        <v>567</v>
      </c>
      <c r="E11" s="25">
        <f>SUM(E7:E10)</f>
        <v>1</v>
      </c>
      <c r="F11" s="25">
        <f>SUM(F7:F10)</f>
        <v>1</v>
      </c>
      <c r="G11" s="25">
        <f>SUM(G7:G10)</f>
        <v>0</v>
      </c>
      <c r="H11" s="25">
        <f>SUM(H7:H10)</f>
        <v>0</v>
      </c>
      <c r="I11" s="25">
        <f>SUM(I7:I10)</f>
        <v>0</v>
      </c>
      <c r="J11" s="270"/>
      <c r="K11" s="270"/>
      <c r="L11" s="270"/>
      <c r="M11" s="270"/>
      <c r="N11" s="270"/>
      <c r="O11" s="270"/>
    </row>
    <row r="13" spans="1:15" ht="14.65" thickBot="1">
      <c r="A13" s="270"/>
      <c r="B13" s="270"/>
      <c r="C13" s="270"/>
      <c r="D13" s="270"/>
      <c r="E13" s="270"/>
      <c r="F13" s="270"/>
      <c r="G13" s="270"/>
      <c r="H13" s="270"/>
      <c r="I13" s="270"/>
      <c r="J13" s="270"/>
      <c r="K13" s="270"/>
      <c r="L13" s="270"/>
      <c r="M13" s="270"/>
      <c r="N13" s="270"/>
      <c r="O13" s="270"/>
    </row>
    <row r="14" spans="1:15" ht="60">
      <c r="A14" s="270"/>
      <c r="B14" s="271" t="s">
        <v>568</v>
      </c>
      <c r="C14" s="272"/>
      <c r="D14" s="272"/>
      <c r="E14" s="272"/>
      <c r="F14" s="272"/>
      <c r="G14" s="272"/>
      <c r="H14" s="272"/>
      <c r="I14" s="272"/>
      <c r="J14" s="176" t="s">
        <v>569</v>
      </c>
      <c r="K14" s="177" t="s">
        <v>570</v>
      </c>
      <c r="L14" s="270"/>
      <c r="M14" s="270"/>
      <c r="N14" s="270"/>
      <c r="O14" s="270"/>
    </row>
    <row r="15" spans="1:15" ht="45" customHeight="1">
      <c r="A15" s="270">
        <f>J15</f>
        <v>1</v>
      </c>
      <c r="B15" s="417" t="s">
        <v>1147</v>
      </c>
      <c r="C15" s="418"/>
      <c r="D15" s="418"/>
      <c r="E15" s="418"/>
      <c r="F15" s="418"/>
      <c r="G15" s="418"/>
      <c r="H15" s="418"/>
      <c r="I15" s="418"/>
      <c r="J15" s="10">
        <v>1</v>
      </c>
      <c r="K15" s="10"/>
      <c r="L15" s="270"/>
      <c r="M15" s="270"/>
      <c r="N15" s="270"/>
      <c r="O15" s="270"/>
    </row>
    <row r="16" spans="1:15" ht="21" customHeight="1">
      <c r="A16" s="270">
        <f t="shared" ref="A16:A24" si="0">J16</f>
        <v>0</v>
      </c>
      <c r="B16" s="419"/>
      <c r="C16" s="420"/>
      <c r="D16" s="420"/>
      <c r="E16" s="420"/>
      <c r="F16" s="420"/>
      <c r="G16" s="420"/>
      <c r="H16" s="420"/>
      <c r="I16" s="420"/>
      <c r="J16" s="10"/>
      <c r="K16" s="10"/>
      <c r="L16" s="270"/>
      <c r="M16" s="270"/>
      <c r="N16" s="270"/>
      <c r="O16" s="270"/>
    </row>
    <row r="17" spans="1:11" ht="50.25" customHeight="1">
      <c r="A17" s="270">
        <f t="shared" si="0"/>
        <v>0</v>
      </c>
      <c r="B17" s="419"/>
      <c r="C17" s="420"/>
      <c r="D17" s="420"/>
      <c r="E17" s="420"/>
      <c r="F17" s="420"/>
      <c r="G17" s="420"/>
      <c r="H17" s="420"/>
      <c r="I17" s="420"/>
      <c r="J17" s="10"/>
      <c r="K17" s="10"/>
    </row>
    <row r="18" spans="1:11" ht="15">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ht="14.65" thickBot="1">
      <c r="A24" s="270">
        <f t="shared" si="0"/>
        <v>0</v>
      </c>
      <c r="B24" s="382"/>
      <c r="C24" s="383"/>
      <c r="D24" s="383"/>
      <c r="E24" s="383"/>
      <c r="F24" s="383"/>
      <c r="G24" s="383"/>
      <c r="H24" s="383"/>
      <c r="I24" s="383"/>
      <c r="J24" s="10"/>
      <c r="K24" s="10"/>
    </row>
    <row r="26" spans="1:11" ht="14.65" thickBot="1">
      <c r="A26" s="270"/>
      <c r="B26" s="270"/>
      <c r="C26" s="270"/>
      <c r="D26" s="270"/>
      <c r="E26" s="270"/>
      <c r="F26" s="270"/>
      <c r="G26" s="270"/>
      <c r="H26" s="270"/>
      <c r="I26" s="270"/>
      <c r="J26" s="270"/>
      <c r="K26" s="270"/>
    </row>
    <row r="27" spans="1:11" ht="60">
      <c r="A27" s="270"/>
      <c r="B27" s="178" t="s">
        <v>571</v>
      </c>
      <c r="C27" s="272"/>
      <c r="D27" s="272"/>
      <c r="E27" s="272"/>
      <c r="F27" s="272"/>
      <c r="G27" s="272"/>
      <c r="H27" s="272"/>
      <c r="I27" s="272"/>
      <c r="J27" s="176" t="s">
        <v>569</v>
      </c>
      <c r="K27" s="177" t="s">
        <v>570</v>
      </c>
    </row>
    <row r="28" spans="1:11" ht="21" customHeight="1">
      <c r="A28" s="270">
        <f>J28</f>
        <v>1</v>
      </c>
      <c r="B28" s="377" t="s">
        <v>1157</v>
      </c>
      <c r="C28" s="378"/>
      <c r="D28" s="378"/>
      <c r="E28" s="378"/>
      <c r="F28" s="378"/>
      <c r="G28" s="378"/>
      <c r="H28" s="378"/>
      <c r="I28" s="379"/>
      <c r="J28" s="10">
        <v>1</v>
      </c>
      <c r="K28" s="10"/>
    </row>
    <row r="29" spans="1:11" ht="23.25" customHeight="1">
      <c r="A29" s="270">
        <f t="shared" ref="A29:A37" si="1">J29</f>
        <v>2</v>
      </c>
      <c r="B29" s="380" t="s">
        <v>1158</v>
      </c>
      <c r="C29" s="381"/>
      <c r="D29" s="381"/>
      <c r="E29" s="381"/>
      <c r="F29" s="381"/>
      <c r="G29" s="381"/>
      <c r="H29" s="381"/>
      <c r="I29" s="421"/>
      <c r="J29" s="10">
        <v>2</v>
      </c>
      <c r="K29" s="10"/>
    </row>
    <row r="30" spans="1:11" ht="51" customHeight="1">
      <c r="A30" s="270">
        <f t="shared" si="1"/>
        <v>3</v>
      </c>
      <c r="B30" s="380" t="s">
        <v>1159</v>
      </c>
      <c r="C30" s="381"/>
      <c r="D30" s="381"/>
      <c r="E30" s="381"/>
      <c r="F30" s="381"/>
      <c r="G30" s="381"/>
      <c r="H30" s="381"/>
      <c r="I30" s="421"/>
      <c r="J30" s="10">
        <v>3</v>
      </c>
      <c r="K30" s="10"/>
    </row>
    <row r="31" spans="1:11" ht="15">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ht="14.65" thickBot="1">
      <c r="A37" s="270">
        <f t="shared" si="1"/>
        <v>0</v>
      </c>
      <c r="B37" s="382"/>
      <c r="C37" s="383"/>
      <c r="D37" s="383"/>
      <c r="E37" s="383"/>
      <c r="F37" s="383"/>
      <c r="G37" s="383"/>
      <c r="H37" s="383"/>
      <c r="I37" s="383"/>
      <c r="J37" s="10"/>
      <c r="K37" s="10"/>
    </row>
    <row r="39" spans="1:11" ht="14.65" thickBot="1">
      <c r="A39" s="270"/>
      <c r="B39" s="270"/>
      <c r="C39" s="270"/>
      <c r="D39" s="270"/>
      <c r="E39" s="270"/>
      <c r="F39" s="270"/>
      <c r="G39" s="270"/>
      <c r="H39" s="270"/>
      <c r="I39" s="270"/>
      <c r="J39" s="270"/>
      <c r="K39" s="270"/>
    </row>
    <row r="40" spans="1:11" ht="60">
      <c r="A40" s="270"/>
      <c r="B40" s="178" t="s">
        <v>575</v>
      </c>
      <c r="C40" s="83"/>
      <c r="D40" s="83"/>
      <c r="E40" s="83"/>
      <c r="F40" s="83"/>
      <c r="G40" s="83"/>
      <c r="H40" s="83"/>
      <c r="I40" s="83"/>
      <c r="J40" s="81" t="s">
        <v>569</v>
      </c>
      <c r="K40" s="82" t="s">
        <v>570</v>
      </c>
    </row>
    <row r="41" spans="1:11" ht="14.45" customHeight="1">
      <c r="A41" s="270">
        <f>J41</f>
        <v>1</v>
      </c>
      <c r="B41" s="417" t="s">
        <v>1160</v>
      </c>
      <c r="C41" s="418"/>
      <c r="D41" s="418"/>
      <c r="E41" s="418"/>
      <c r="F41" s="418"/>
      <c r="G41" s="418"/>
      <c r="H41" s="418"/>
      <c r="I41" s="418"/>
      <c r="J41" s="10">
        <v>1</v>
      </c>
      <c r="K41" s="10"/>
    </row>
    <row r="42" spans="1:11" ht="169.5" customHeight="1">
      <c r="A42" s="270">
        <f t="shared" ref="A42:A50" si="2">J42</f>
        <v>2</v>
      </c>
      <c r="B42" s="419" t="s">
        <v>1161</v>
      </c>
      <c r="C42" s="420"/>
      <c r="D42" s="420"/>
      <c r="E42" s="420"/>
      <c r="F42" s="420"/>
      <c r="G42" s="420"/>
      <c r="H42" s="420"/>
      <c r="I42" s="420"/>
      <c r="J42" s="422">
        <v>2</v>
      </c>
      <c r="K42" s="10"/>
    </row>
    <row r="43" spans="1:11" ht="15">
      <c r="A43" s="270">
        <f t="shared" si="2"/>
        <v>0</v>
      </c>
      <c r="B43" s="380"/>
      <c r="C43" s="381"/>
      <c r="D43" s="381"/>
      <c r="E43" s="381"/>
      <c r="F43" s="381"/>
      <c r="G43" s="381"/>
      <c r="H43" s="381"/>
      <c r="I43" s="381"/>
      <c r="J43" s="10"/>
      <c r="K43" s="10"/>
    </row>
    <row r="44" spans="1:11">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ht="14.65" thickBot="1">
      <c r="A50" s="270">
        <f t="shared" si="2"/>
        <v>0</v>
      </c>
      <c r="B50" s="382"/>
      <c r="C50" s="383"/>
      <c r="D50" s="383"/>
      <c r="E50" s="383"/>
      <c r="F50" s="383"/>
      <c r="G50" s="383"/>
      <c r="H50" s="383"/>
      <c r="I50" s="383"/>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 E9:I9">
    <cfRule type="expression" dxfId="94" priority="7" stopIfTrue="1">
      <formula>IF(SUM(E8:I8)=1,1,0)</formula>
    </cfRule>
  </conditionalFormatting>
  <conditionalFormatting sqref="F7">
    <cfRule type="expression" dxfId="93" priority="6" stopIfTrue="1">
      <formula>IF(SUM(F8:I8)=1,1,0)</formula>
    </cfRule>
  </conditionalFormatting>
  <conditionalFormatting sqref="G7">
    <cfRule type="expression" dxfId="92" priority="5" stopIfTrue="1">
      <formula>IF(SUM(G8:I8)=1,1,0)</formula>
    </cfRule>
  </conditionalFormatting>
  <conditionalFormatting sqref="H7">
    <cfRule type="expression" dxfId="91" priority="4" stopIfTrue="1">
      <formula>IF(SUM(H8:I8)=1,1,0)</formula>
    </cfRule>
  </conditionalFormatting>
  <conditionalFormatting sqref="I7">
    <cfRule type="expression" dxfId="90" priority="3" stopIfTrue="1">
      <formula>IF(I8=1,1,0)</formula>
    </cfRule>
  </conditionalFormatting>
  <conditionalFormatting sqref="M1">
    <cfRule type="containsText" dxfId="89" priority="1" operator="containsText" text="n/a">
      <formula>NOT(ISERROR(SEARCH("n/a",M1)))</formula>
    </cfRule>
    <cfRule type="containsText" dxfId="88"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2000-000000000000}"/>
    <dataValidation type="list" allowBlank="1" showInputMessage="1" showErrorMessage="1" sqref="C10 B9:B10 B7" xr:uid="{00000000-0002-0000-2000-000001000000}">
      <formula1>$E$6:$J$6</formula1>
    </dataValidation>
  </dataValidations>
  <hyperlinks>
    <hyperlink ref="M1" location="TOC!A1" display="Return to Table of Contents" xr:uid="{00000000-0004-0000-2000-000000000000}"/>
    <hyperlink ref="D1" location="'S5'!G2" display="'S5'!G2" xr:uid="{00000000-0004-0000-2000-000001000000}"/>
    <hyperlink ref="D2" location="'S5'!G16" display="'S5'!G16" xr:uid="{00000000-0004-0000-2000-000002000000}"/>
    <hyperlink ref="D7" location="'S5'!G17" display="'S5'!G17" xr:uid="{00000000-0004-0000-2000-000003000000}"/>
    <hyperlink ref="D9" location="'S5'!G20" display="'S5'!G20" xr:uid="{00000000-0004-0000-20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2000000}">
          <x14:formula1>
            <xm:f>Assessment_DataCollection!$V$1:$V$13</xm:f>
          </x14:formula1>
          <xm:sqref>J28:K37 J41:K50 J15:K24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O50"/>
  <sheetViews>
    <sheetView topLeftCell="B1" workbookViewId="0">
      <selection activeCell="M41" sqref="M41"/>
    </sheetView>
  </sheetViews>
  <sheetFormatPr defaultRowHeight="14.25"/>
  <cols>
    <col min="1" max="1" width="0" hidden="1" customWidth="1"/>
    <col min="2" max="2" width="14.5703125" customWidth="1"/>
    <col min="3" max="3" width="3.5703125" customWidth="1"/>
    <col min="4" max="4" width="32.5703125" style="31" customWidth="1"/>
    <col min="5" max="11" width="9.5703125" customWidth="1"/>
    <col min="13" max="13" width="23.28515625" customWidth="1"/>
  </cols>
  <sheetData>
    <row r="1" spans="1:15">
      <c r="A1" s="270"/>
      <c r="B1" s="25" t="str">
        <f>Assessment_DataCollection!A1</f>
        <v>SECTION</v>
      </c>
      <c r="C1" s="270"/>
      <c r="D1" s="67" t="str">
        <f>Assessment_DataCollection!B541</f>
        <v xml:space="preserve"> Parent / Guardian Involvement</v>
      </c>
      <c r="E1" s="270"/>
      <c r="F1" s="270"/>
      <c r="G1" s="270"/>
      <c r="H1" s="270"/>
      <c r="I1" s="270"/>
      <c r="J1" s="270"/>
      <c r="K1" s="270"/>
      <c r="L1" s="270"/>
      <c r="M1" s="100" t="s">
        <v>81</v>
      </c>
      <c r="N1" s="270"/>
      <c r="O1" s="270"/>
    </row>
    <row r="2" spans="1:15">
      <c r="A2" s="270"/>
      <c r="B2" s="25" t="s">
        <v>555</v>
      </c>
      <c r="C2" s="37">
        <f>Assessment_DataCollection!A567</f>
        <v>5.3</v>
      </c>
      <c r="D2" s="67" t="str">
        <f>Assessment_DataCollection!B567</f>
        <v>Parent Progress Reports</v>
      </c>
      <c r="E2" s="270"/>
      <c r="F2" s="270"/>
      <c r="G2" s="270"/>
      <c r="H2" s="270"/>
      <c r="I2" s="270"/>
      <c r="J2" s="270"/>
      <c r="K2" s="270"/>
      <c r="L2" s="270"/>
      <c r="M2" s="270"/>
      <c r="N2" s="270"/>
      <c r="O2" s="270"/>
    </row>
    <row r="6" spans="1:15" ht="88.5" thickBot="1">
      <c r="A6" s="270"/>
      <c r="B6" s="27" t="s">
        <v>557</v>
      </c>
      <c r="C6" s="27"/>
      <c r="D6" s="51" t="s">
        <v>558</v>
      </c>
      <c r="E6" s="48" t="s">
        <v>559</v>
      </c>
      <c r="F6" s="48" t="s">
        <v>560</v>
      </c>
      <c r="G6" s="48" t="s">
        <v>561</v>
      </c>
      <c r="H6" s="48" t="s">
        <v>562</v>
      </c>
      <c r="I6" s="49" t="s">
        <v>563</v>
      </c>
      <c r="J6" s="270"/>
      <c r="K6" s="270"/>
      <c r="L6" s="270"/>
      <c r="M6" s="270"/>
      <c r="N6" s="270"/>
      <c r="O6" s="270"/>
    </row>
    <row r="7" spans="1:15" ht="114.75" thickTop="1" thickBot="1">
      <c r="A7" s="270"/>
      <c r="B7" s="52" t="s">
        <v>559</v>
      </c>
      <c r="C7" s="53" t="s">
        <v>564</v>
      </c>
      <c r="D7" s="79"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E7" s="54"/>
      <c r="F7" s="54"/>
      <c r="G7" s="54"/>
      <c r="H7" s="54"/>
      <c r="I7" s="54"/>
      <c r="J7" s="270"/>
      <c r="K7" s="270"/>
      <c r="L7" s="275" t="s">
        <v>578</v>
      </c>
      <c r="M7" s="275" t="s">
        <v>579</v>
      </c>
      <c r="N7" s="275" t="s">
        <v>15</v>
      </c>
      <c r="O7" s="275" t="s">
        <v>580</v>
      </c>
    </row>
    <row r="8" spans="1:15" hidden="1">
      <c r="A8" s="270"/>
      <c r="B8" s="24"/>
      <c r="C8" s="35" t="s">
        <v>15</v>
      </c>
      <c r="D8" s="33"/>
      <c r="E8" s="12">
        <f>IF($B7=E6,1,"")</f>
        <v>1</v>
      </c>
      <c r="F8" s="12" t="str">
        <f>IF($B7=F6,1,"")</f>
        <v/>
      </c>
      <c r="G8" s="12" t="str">
        <f>IF($B7=G6,1,"")</f>
        <v/>
      </c>
      <c r="H8" s="12" t="str">
        <f>IF($B7=H6,1,"")</f>
        <v/>
      </c>
      <c r="I8" s="12" t="str">
        <f>IF($B7=I6,1,"")</f>
        <v/>
      </c>
      <c r="J8" s="270"/>
      <c r="K8" s="270"/>
      <c r="L8" s="270" t="s">
        <v>565</v>
      </c>
      <c r="M8" s="270" t="s">
        <v>566</v>
      </c>
      <c r="N8" s="270" t="s">
        <v>15</v>
      </c>
      <c r="O8" s="270"/>
    </row>
    <row r="9" spans="1:15" ht="14.65" thickTop="1">
      <c r="A9" s="270"/>
      <c r="B9" s="270" t="s">
        <v>15</v>
      </c>
      <c r="C9" s="270"/>
      <c r="D9" s="34" t="s">
        <v>567</v>
      </c>
      <c r="E9" s="25">
        <f>SUM(E7:E8)</f>
        <v>1</v>
      </c>
      <c r="F9" s="25">
        <f>SUM(F7:F8)</f>
        <v>0</v>
      </c>
      <c r="G9" s="25">
        <f>SUM(G7:G8)</f>
        <v>0</v>
      </c>
      <c r="H9" s="25">
        <f>SUM(H7:H8)</f>
        <v>0</v>
      </c>
      <c r="I9" s="25">
        <f>SUM(I7:I8)</f>
        <v>0</v>
      </c>
      <c r="J9" s="270"/>
      <c r="K9" s="270"/>
      <c r="L9" s="270"/>
      <c r="M9" s="270"/>
      <c r="N9" s="270"/>
      <c r="O9" s="270"/>
    </row>
    <row r="13" spans="1:15" ht="14.65" thickBot="1">
      <c r="A13" s="270"/>
      <c r="B13" s="270"/>
      <c r="C13" s="270"/>
      <c r="E13" s="270"/>
      <c r="F13" s="270"/>
      <c r="G13" s="270"/>
      <c r="H13" s="270"/>
      <c r="I13" s="270"/>
      <c r="J13" s="270"/>
      <c r="K13" s="270"/>
      <c r="L13" s="270"/>
      <c r="M13" s="270"/>
      <c r="N13" s="270"/>
      <c r="O13" s="270"/>
    </row>
    <row r="14" spans="1:15" ht="60">
      <c r="A14" s="270"/>
      <c r="B14" s="271" t="s">
        <v>568</v>
      </c>
      <c r="C14" s="272"/>
      <c r="D14" s="272"/>
      <c r="E14" s="272"/>
      <c r="F14" s="272"/>
      <c r="G14" s="272"/>
      <c r="H14" s="272"/>
      <c r="I14" s="272"/>
      <c r="J14" s="176" t="s">
        <v>569</v>
      </c>
      <c r="K14" s="177" t="s">
        <v>570</v>
      </c>
      <c r="L14" s="270"/>
      <c r="M14" s="270"/>
      <c r="N14" s="270"/>
      <c r="O14" s="270"/>
    </row>
    <row r="15" spans="1:15" ht="45.75" customHeight="1">
      <c r="A15" s="270">
        <f>J15</f>
        <v>1</v>
      </c>
      <c r="B15" s="417" t="s">
        <v>1147</v>
      </c>
      <c r="C15" s="418"/>
      <c r="D15" s="418"/>
      <c r="E15" s="418"/>
      <c r="F15" s="418"/>
      <c r="G15" s="418"/>
      <c r="H15" s="418"/>
      <c r="I15" s="418"/>
      <c r="J15" s="10">
        <v>1</v>
      </c>
      <c r="K15" s="10"/>
      <c r="L15" s="270"/>
      <c r="M15" s="270"/>
      <c r="N15" s="270"/>
      <c r="O15" s="270"/>
    </row>
    <row r="16" spans="1:15" ht="15">
      <c r="A16" s="270">
        <f t="shared" ref="A16:A24" si="0">J16</f>
        <v>0</v>
      </c>
      <c r="B16" s="380"/>
      <c r="C16" s="381"/>
      <c r="D16" s="381"/>
      <c r="E16" s="381"/>
      <c r="F16" s="381"/>
      <c r="G16" s="381"/>
      <c r="H16" s="381"/>
      <c r="I16" s="381"/>
      <c r="J16" s="10"/>
      <c r="K16" s="10"/>
      <c r="L16" s="270"/>
      <c r="M16" s="270"/>
      <c r="N16" s="270"/>
      <c r="O16" s="270"/>
    </row>
    <row r="17" spans="1:11" ht="15">
      <c r="A17" s="270">
        <f t="shared" si="0"/>
        <v>0</v>
      </c>
      <c r="B17" s="380"/>
      <c r="C17" s="381"/>
      <c r="D17" s="381"/>
      <c r="E17" s="381"/>
      <c r="F17" s="381"/>
      <c r="G17" s="381"/>
      <c r="H17" s="381"/>
      <c r="I17" s="381"/>
      <c r="J17" s="10"/>
      <c r="K17" s="10"/>
    </row>
    <row r="18" spans="1:11">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ht="14.65" thickBot="1">
      <c r="A24" s="270">
        <f t="shared" si="0"/>
        <v>0</v>
      </c>
      <c r="B24" s="382"/>
      <c r="C24" s="383"/>
      <c r="D24" s="383"/>
      <c r="E24" s="383"/>
      <c r="F24" s="383"/>
      <c r="G24" s="383"/>
      <c r="H24" s="383"/>
      <c r="I24" s="383"/>
      <c r="J24" s="10"/>
      <c r="K24" s="10"/>
    </row>
    <row r="25" spans="1:11">
      <c r="A25" s="270"/>
      <c r="B25" s="270"/>
      <c r="C25" s="270"/>
      <c r="D25" s="270"/>
      <c r="E25" s="270"/>
      <c r="F25" s="270"/>
      <c r="G25" s="270"/>
      <c r="H25" s="270"/>
      <c r="I25" s="270"/>
      <c r="J25" s="270"/>
      <c r="K25" s="270"/>
    </row>
    <row r="26" spans="1:11" ht="14.65" thickBot="1">
      <c r="A26" s="270"/>
      <c r="B26" s="270"/>
      <c r="C26" s="270"/>
      <c r="D26" s="270"/>
      <c r="E26" s="270"/>
      <c r="F26" s="270"/>
      <c r="G26" s="270"/>
      <c r="H26" s="270"/>
      <c r="I26" s="270"/>
      <c r="J26" s="270"/>
      <c r="K26" s="270"/>
    </row>
    <row r="27" spans="1:11" ht="43.15" thickBot="1">
      <c r="A27" s="270"/>
      <c r="B27" s="178" t="s">
        <v>571</v>
      </c>
      <c r="C27" s="272"/>
      <c r="D27" s="272"/>
      <c r="E27" s="272"/>
      <c r="F27" s="272"/>
      <c r="G27" s="272"/>
      <c r="H27" s="272"/>
      <c r="I27" s="272"/>
      <c r="J27" s="176" t="s">
        <v>569</v>
      </c>
      <c r="K27" s="177" t="s">
        <v>570</v>
      </c>
    </row>
    <row r="28" spans="1:11" ht="14.45" customHeight="1">
      <c r="A28" s="270">
        <f>J28</f>
        <v>0</v>
      </c>
      <c r="B28" s="377"/>
      <c r="C28" s="378"/>
      <c r="D28" s="378"/>
      <c r="E28" s="378"/>
      <c r="F28" s="378"/>
      <c r="G28" s="378"/>
      <c r="H28" s="378"/>
      <c r="I28" s="379"/>
      <c r="J28" s="10"/>
      <c r="K28" s="10"/>
    </row>
    <row r="29" spans="1:11">
      <c r="A29" s="270">
        <f t="shared" ref="A29:A37" si="1">J29</f>
        <v>0</v>
      </c>
      <c r="B29" s="380"/>
      <c r="C29" s="381"/>
      <c r="D29" s="381"/>
      <c r="E29" s="381"/>
      <c r="F29" s="381"/>
      <c r="G29" s="381"/>
      <c r="H29" s="381"/>
      <c r="I29" s="381"/>
      <c r="J29" s="10"/>
      <c r="K29" s="10"/>
    </row>
    <row r="30" spans="1:11">
      <c r="A30" s="270">
        <f t="shared" si="1"/>
        <v>0</v>
      </c>
      <c r="B30" s="380"/>
      <c r="C30" s="381"/>
      <c r="D30" s="381"/>
      <c r="E30" s="381"/>
      <c r="F30" s="381"/>
      <c r="G30" s="381"/>
      <c r="H30" s="381"/>
      <c r="I30" s="381"/>
      <c r="J30" s="10"/>
      <c r="K30" s="10"/>
    </row>
    <row r="31" spans="1:11">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ht="14.65" thickBot="1">
      <c r="A37" s="270">
        <f t="shared" si="1"/>
        <v>0</v>
      </c>
      <c r="B37" s="382"/>
      <c r="C37" s="383"/>
      <c r="D37" s="383"/>
      <c r="E37" s="383"/>
      <c r="F37" s="383"/>
      <c r="G37" s="383"/>
      <c r="H37" s="383"/>
      <c r="I37" s="383"/>
      <c r="J37" s="10"/>
      <c r="K37" s="10"/>
    </row>
    <row r="38" spans="1:11">
      <c r="A38" s="270"/>
      <c r="B38" s="270"/>
      <c r="C38" s="270"/>
      <c r="D38" s="270"/>
      <c r="E38" s="270"/>
      <c r="F38" s="270"/>
      <c r="G38" s="270"/>
      <c r="H38" s="270"/>
      <c r="I38" s="270"/>
      <c r="J38" s="270"/>
      <c r="K38" s="270"/>
    </row>
    <row r="39" spans="1:11" ht="14.65" thickBot="1">
      <c r="A39" s="270"/>
      <c r="B39" s="270"/>
      <c r="C39" s="270"/>
      <c r="D39" s="270"/>
      <c r="E39" s="270"/>
      <c r="F39" s="270"/>
      <c r="G39" s="270"/>
      <c r="H39" s="270"/>
      <c r="I39" s="270"/>
      <c r="J39" s="270"/>
      <c r="K39" s="270"/>
    </row>
    <row r="40" spans="1:11" ht="60">
      <c r="A40" s="270"/>
      <c r="B40" s="178" t="s">
        <v>575</v>
      </c>
      <c r="C40" s="83"/>
      <c r="D40" s="83"/>
      <c r="E40" s="83"/>
      <c r="F40" s="83"/>
      <c r="G40" s="83"/>
      <c r="H40" s="83"/>
      <c r="I40" s="83"/>
      <c r="J40" s="81" t="s">
        <v>569</v>
      </c>
      <c r="K40" s="82" t="s">
        <v>570</v>
      </c>
    </row>
    <row r="41" spans="1:11" ht="48" customHeight="1">
      <c r="A41" s="270">
        <f>J41</f>
        <v>1</v>
      </c>
      <c r="B41" s="417" t="s">
        <v>1162</v>
      </c>
      <c r="C41" s="418"/>
      <c r="D41" s="418"/>
      <c r="E41" s="418"/>
      <c r="F41" s="418"/>
      <c r="G41" s="418"/>
      <c r="H41" s="418"/>
      <c r="I41" s="418"/>
      <c r="J41" s="10">
        <v>1</v>
      </c>
      <c r="K41" s="10"/>
    </row>
    <row r="42" spans="1:11" ht="15">
      <c r="A42" s="270">
        <f t="shared" ref="A42:A50" si="2">J42</f>
        <v>0</v>
      </c>
      <c r="B42" s="380"/>
      <c r="C42" s="381"/>
      <c r="D42" s="381"/>
      <c r="E42" s="381"/>
      <c r="F42" s="381"/>
      <c r="G42" s="381"/>
      <c r="H42" s="381"/>
      <c r="I42" s="381"/>
      <c r="J42" s="10"/>
      <c r="K42" s="10"/>
    </row>
    <row r="43" spans="1:11" ht="15">
      <c r="A43" s="270">
        <f t="shared" si="2"/>
        <v>0</v>
      </c>
      <c r="B43" s="380"/>
      <c r="C43" s="381"/>
      <c r="D43" s="381"/>
      <c r="E43" s="381"/>
      <c r="F43" s="381"/>
      <c r="G43" s="381"/>
      <c r="H43" s="381"/>
      <c r="I43" s="381"/>
      <c r="J43" s="10"/>
      <c r="K43" s="10"/>
    </row>
    <row r="44" spans="1:11">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ht="14.65" thickBot="1">
      <c r="A50" s="270">
        <f t="shared" si="2"/>
        <v>0</v>
      </c>
      <c r="B50" s="382"/>
      <c r="C50" s="383"/>
      <c r="D50" s="383"/>
      <c r="E50" s="383"/>
      <c r="F50" s="383"/>
      <c r="G50" s="383"/>
      <c r="H50" s="383"/>
      <c r="I50" s="383"/>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I7 E9:I9">
    <cfRule type="expression" dxfId="87" priority="3" stopIfTrue="1">
      <formula>IF(SUM(E8:I8)=1,1,0)</formula>
    </cfRule>
  </conditionalFormatting>
  <conditionalFormatting sqref="M1">
    <cfRule type="containsText" dxfId="86" priority="1" operator="containsText" text="n/a">
      <formula>NOT(ISERROR(SEARCH("n/a",M1)))</formula>
    </cfRule>
    <cfRule type="containsText" dxfId="85" priority="2" operator="containsText" text="no">
      <formula>NOT(ISERROR(SEARCH("no",M1)))</formula>
    </cfRule>
  </conditionalFormatting>
  <dataValidations count="2">
    <dataValidation type="list" allowBlank="1" showInputMessage="1" showErrorMessage="1" sqref="B7" xr:uid="{00000000-0002-0000-2100-000000000000}">
      <formula1>$E$6:$J$6</formula1>
    </dataValidation>
    <dataValidation allowBlank="1" showInputMessage="1" showErrorMessage="1" prompt="Select the cell to the left to access full dropdown list" sqref="C7" xr:uid="{00000000-0002-0000-2100-000001000000}"/>
  </dataValidations>
  <hyperlinks>
    <hyperlink ref="M1" location="TOC!A1" display="Return to Table of Contents" xr:uid="{00000000-0004-0000-2100-000000000000}"/>
    <hyperlink ref="D1" location="'S5'!G2" display="'S5'!G2" xr:uid="{00000000-0004-0000-2100-000001000000}"/>
    <hyperlink ref="D2" location="'S5'!G28" display="'S5'!G28" xr:uid="{00000000-0004-0000-2100-000002000000}"/>
    <hyperlink ref="D7" location="'S5'!G29" display="'S5'!G29" xr:uid="{00000000-0004-0000-21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2000000}">
          <x14:formula1>
            <xm:f>Assessment_DataCollection!$V$1:$V$13</xm:f>
          </x14:formula1>
          <xm:sqref>J28:K37 J41:K50 J15:K24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Q50"/>
  <sheetViews>
    <sheetView tabSelected="1" topLeftCell="B1" workbookViewId="0">
      <selection activeCell="B7" sqref="B7"/>
    </sheetView>
  </sheetViews>
  <sheetFormatPr defaultRowHeight="14.25"/>
  <cols>
    <col min="1" max="1" width="8.7109375" hidden="1" customWidth="1"/>
    <col min="2" max="2" width="14.5703125" customWidth="1"/>
    <col min="3" max="3" width="4" customWidth="1"/>
    <col min="4" max="4" width="32.5703125" style="31" customWidth="1"/>
    <col min="5" max="11" width="9.5703125" customWidth="1"/>
    <col min="13" max="13" width="23.28515625" customWidth="1"/>
  </cols>
  <sheetData>
    <row r="1" spans="1:17">
      <c r="A1" s="270"/>
      <c r="B1" s="25" t="str">
        <f>Assessment_DataCollection!A1</f>
        <v>SECTION</v>
      </c>
      <c r="C1" s="270"/>
      <c r="D1" s="67" t="str">
        <f>Assessment_DataCollection!B541</f>
        <v xml:space="preserve"> Parent / Guardian Involvement</v>
      </c>
      <c r="E1" s="270"/>
      <c r="F1" s="270"/>
      <c r="G1" s="270"/>
      <c r="H1" s="270"/>
      <c r="I1" s="270"/>
      <c r="J1" s="270"/>
      <c r="K1" s="270"/>
      <c r="L1" s="270"/>
      <c r="M1" s="100" t="s">
        <v>81</v>
      </c>
      <c r="N1" s="270"/>
      <c r="O1" s="270"/>
      <c r="P1" s="270"/>
      <c r="Q1" s="270"/>
    </row>
    <row r="2" spans="1:17">
      <c r="A2" s="270"/>
      <c r="B2" s="25" t="s">
        <v>555</v>
      </c>
      <c r="C2" s="37">
        <f>Assessment_DataCollection!A572</f>
        <v>5.4</v>
      </c>
      <c r="D2" s="67" t="str">
        <f>Assessment_DataCollection!B572</f>
        <v>Parent Resources</v>
      </c>
      <c r="E2" s="270"/>
      <c r="F2" s="270"/>
      <c r="G2" s="270"/>
      <c r="H2" s="270"/>
      <c r="I2" s="270"/>
      <c r="J2" s="270"/>
      <c r="K2" s="270"/>
      <c r="L2" s="270"/>
      <c r="M2" s="270"/>
      <c r="N2" s="270"/>
      <c r="O2" s="270"/>
      <c r="P2" s="270"/>
      <c r="Q2" s="270"/>
    </row>
    <row r="6" spans="1:17" ht="88.5" thickBot="1">
      <c r="A6" s="270"/>
      <c r="B6" s="27" t="s">
        <v>557</v>
      </c>
      <c r="C6" s="27"/>
      <c r="D6" s="51" t="s">
        <v>558</v>
      </c>
      <c r="E6" s="48" t="s">
        <v>559</v>
      </c>
      <c r="F6" s="48" t="s">
        <v>560</v>
      </c>
      <c r="G6" s="48" t="s">
        <v>561</v>
      </c>
      <c r="H6" s="48" t="s">
        <v>562</v>
      </c>
      <c r="I6" s="49" t="s">
        <v>563</v>
      </c>
      <c r="J6" s="270"/>
      <c r="K6" s="270"/>
      <c r="L6" s="270"/>
      <c r="M6" s="270"/>
      <c r="N6" s="270"/>
      <c r="O6" s="270"/>
      <c r="P6" s="270"/>
      <c r="Q6" s="270"/>
    </row>
    <row r="7" spans="1:17" ht="72" thickTop="1" thickBot="1">
      <c r="A7" s="270"/>
      <c r="B7" s="52" t="s">
        <v>562</v>
      </c>
      <c r="C7" s="53" t="s">
        <v>564</v>
      </c>
      <c r="D7" s="79" t="str">
        <f>Assessment_DataCollection!B573</f>
        <v>5.4.1 States shall provide parents with resources to supervise their teen’s learning-to-drive experience. The resources should include but are not limited to:</v>
      </c>
      <c r="E7" s="54"/>
      <c r="F7" s="54"/>
      <c r="G7" s="54"/>
      <c r="H7" s="54"/>
      <c r="I7" s="54"/>
      <c r="J7" s="270"/>
      <c r="K7" s="270"/>
      <c r="L7" s="275" t="s">
        <v>578</v>
      </c>
      <c r="M7" s="275" t="s">
        <v>579</v>
      </c>
      <c r="N7" s="275" t="s">
        <v>15</v>
      </c>
      <c r="O7" s="275" t="s">
        <v>580</v>
      </c>
      <c r="P7" s="275"/>
      <c r="Q7" s="275"/>
    </row>
    <row r="8" spans="1:17" hidden="1">
      <c r="A8" s="270"/>
      <c r="B8" s="24"/>
      <c r="C8" s="35" t="s">
        <v>15</v>
      </c>
      <c r="D8" s="33"/>
      <c r="E8" s="12" t="str">
        <f>IF($B7=E6,1,"")</f>
        <v/>
      </c>
      <c r="F8" s="12" t="str">
        <f>IF($B7=F6,1,"")</f>
        <v/>
      </c>
      <c r="G8" s="12" t="str">
        <f>IF($B7=G6,1,"")</f>
        <v/>
      </c>
      <c r="H8" s="12">
        <f>IF($B7=H6,1,"")</f>
        <v>1</v>
      </c>
      <c r="I8" s="12" t="str">
        <f>IF($B7=I6,1,"")</f>
        <v/>
      </c>
      <c r="J8" s="270"/>
      <c r="K8" s="270"/>
      <c r="L8" s="270" t="s">
        <v>565</v>
      </c>
      <c r="M8" s="270" t="s">
        <v>566</v>
      </c>
      <c r="N8" s="270" t="s">
        <v>15</v>
      </c>
      <c r="O8" s="270"/>
      <c r="P8" s="270"/>
      <c r="Q8" s="270"/>
    </row>
    <row r="9" spans="1:17" ht="14.65" thickTop="1">
      <c r="A9" s="270"/>
      <c r="B9" s="270" t="s">
        <v>15</v>
      </c>
      <c r="C9" s="270"/>
      <c r="D9" s="34" t="s">
        <v>567</v>
      </c>
      <c r="E9" s="25">
        <f>SUM(E7:E8)</f>
        <v>0</v>
      </c>
      <c r="F9" s="25">
        <f>SUM(F7:F8)</f>
        <v>0</v>
      </c>
      <c r="G9" s="25">
        <f>SUM(G7:G8)</f>
        <v>0</v>
      </c>
      <c r="H9" s="25">
        <f>SUM(H7:H8)</f>
        <v>1</v>
      </c>
      <c r="I9" s="25">
        <f>SUM(I7:I8)</f>
        <v>0</v>
      </c>
      <c r="J9" s="270"/>
      <c r="K9" s="270"/>
      <c r="L9" s="270"/>
      <c r="M9" s="270"/>
      <c r="N9" s="270"/>
      <c r="O9" s="270"/>
      <c r="P9" s="270"/>
      <c r="Q9" s="270"/>
    </row>
    <row r="13" spans="1:17" ht="14.65" thickBot="1">
      <c r="A13" s="270"/>
      <c r="B13" s="270"/>
      <c r="C13" s="270"/>
      <c r="E13" s="270"/>
      <c r="F13" s="270"/>
      <c r="G13" s="270"/>
      <c r="H13" s="270"/>
      <c r="I13" s="270"/>
      <c r="J13" s="270"/>
      <c r="K13" s="270"/>
      <c r="L13" s="270"/>
      <c r="M13" s="270"/>
      <c r="N13" s="270"/>
      <c r="O13" s="270"/>
      <c r="P13" s="270"/>
      <c r="Q13" s="270"/>
    </row>
    <row r="14" spans="1:17" ht="60">
      <c r="A14" s="270"/>
      <c r="B14" s="271" t="s">
        <v>568</v>
      </c>
      <c r="C14" s="272"/>
      <c r="D14" s="272"/>
      <c r="E14" s="272"/>
      <c r="F14" s="272"/>
      <c r="G14" s="272"/>
      <c r="H14" s="272"/>
      <c r="I14" s="272"/>
      <c r="J14" s="176" t="s">
        <v>569</v>
      </c>
      <c r="K14" s="177" t="s">
        <v>570</v>
      </c>
      <c r="L14" s="270"/>
      <c r="M14" s="270"/>
      <c r="N14" s="270"/>
      <c r="O14" s="270"/>
      <c r="P14" s="270"/>
      <c r="Q14" s="270"/>
    </row>
    <row r="15" spans="1:17" ht="45" customHeight="1">
      <c r="A15" s="270">
        <f>J15</f>
        <v>1</v>
      </c>
      <c r="B15" s="417" t="s">
        <v>1147</v>
      </c>
      <c r="C15" s="418"/>
      <c r="D15" s="418"/>
      <c r="E15" s="418"/>
      <c r="F15" s="418"/>
      <c r="G15" s="418"/>
      <c r="H15" s="418"/>
      <c r="I15" s="418"/>
      <c r="J15" s="10">
        <v>1</v>
      </c>
      <c r="K15" s="10"/>
      <c r="L15" s="270"/>
      <c r="M15" s="270"/>
      <c r="N15" s="270"/>
      <c r="O15" s="270"/>
      <c r="P15" s="270"/>
      <c r="Q15" s="270"/>
    </row>
    <row r="16" spans="1:17" ht="15">
      <c r="A16" s="270">
        <f t="shared" ref="A16:A24" si="0">J16</f>
        <v>0</v>
      </c>
      <c r="B16" s="380"/>
      <c r="C16" s="381"/>
      <c r="D16" s="381"/>
      <c r="E16" s="381"/>
      <c r="F16" s="381"/>
      <c r="G16" s="381"/>
      <c r="H16" s="381"/>
      <c r="I16" s="381"/>
      <c r="J16" s="10"/>
      <c r="K16" s="10"/>
      <c r="L16" s="270"/>
      <c r="M16" s="270"/>
      <c r="N16" s="270"/>
      <c r="O16" s="270"/>
      <c r="P16" s="270"/>
      <c r="Q16" s="270"/>
    </row>
    <row r="17" spans="1:11" ht="15">
      <c r="A17" s="270">
        <f t="shared" si="0"/>
        <v>0</v>
      </c>
      <c r="B17" s="380"/>
      <c r="C17" s="381"/>
      <c r="D17" s="381"/>
      <c r="E17" s="381"/>
      <c r="F17" s="381"/>
      <c r="G17" s="381"/>
      <c r="H17" s="381"/>
      <c r="I17" s="381"/>
      <c r="J17" s="10"/>
      <c r="K17" s="10"/>
    </row>
    <row r="18" spans="1:11">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ht="14.65" thickBot="1">
      <c r="A24" s="270">
        <f t="shared" si="0"/>
        <v>0</v>
      </c>
      <c r="B24" s="382"/>
      <c r="C24" s="383"/>
      <c r="D24" s="383"/>
      <c r="E24" s="383"/>
      <c r="F24" s="383"/>
      <c r="G24" s="383"/>
      <c r="H24" s="383"/>
      <c r="I24" s="383"/>
      <c r="J24" s="10"/>
      <c r="K24" s="10"/>
    </row>
    <row r="25" spans="1:11">
      <c r="A25" s="270"/>
      <c r="B25" s="270"/>
      <c r="C25" s="270"/>
      <c r="D25" s="270"/>
      <c r="E25" s="270"/>
      <c r="F25" s="270"/>
      <c r="G25" s="270"/>
      <c r="H25" s="270"/>
      <c r="I25" s="270"/>
      <c r="J25" s="270"/>
      <c r="K25" s="270"/>
    </row>
    <row r="26" spans="1:11" ht="14.65" thickBot="1">
      <c r="A26" s="270"/>
      <c r="B26" s="270"/>
      <c r="C26" s="270"/>
      <c r="D26" s="270"/>
      <c r="E26" s="270"/>
      <c r="F26" s="270"/>
      <c r="G26" s="270"/>
      <c r="H26" s="270"/>
      <c r="I26" s="270"/>
      <c r="J26" s="270"/>
      <c r="K26" s="270"/>
    </row>
    <row r="27" spans="1:11" ht="60">
      <c r="A27" s="270"/>
      <c r="B27" s="178" t="s">
        <v>571</v>
      </c>
      <c r="C27" s="272"/>
      <c r="D27" s="272"/>
      <c r="E27" s="272"/>
      <c r="F27" s="272"/>
      <c r="G27" s="272"/>
      <c r="H27" s="272"/>
      <c r="I27" s="272"/>
      <c r="J27" s="176" t="s">
        <v>569</v>
      </c>
      <c r="K27" s="177" t="s">
        <v>570</v>
      </c>
    </row>
    <row r="28" spans="1:11" ht="14.45" customHeight="1">
      <c r="A28" s="270">
        <f>J28</f>
        <v>1</v>
      </c>
      <c r="B28" s="417" t="s">
        <v>1163</v>
      </c>
      <c r="C28" s="418"/>
      <c r="D28" s="418"/>
      <c r="E28" s="418"/>
      <c r="F28" s="418"/>
      <c r="G28" s="418"/>
      <c r="H28" s="418"/>
      <c r="I28" s="418"/>
      <c r="J28" s="10">
        <v>1</v>
      </c>
      <c r="K28" s="10"/>
    </row>
    <row r="29" spans="1:11" ht="15">
      <c r="A29" s="270">
        <f t="shared" ref="A29:A37" si="1">J29</f>
        <v>0</v>
      </c>
      <c r="B29" s="380"/>
      <c r="C29" s="381"/>
      <c r="D29" s="381"/>
      <c r="E29" s="381"/>
      <c r="F29" s="381"/>
      <c r="G29" s="381"/>
      <c r="H29" s="381"/>
      <c r="I29" s="381"/>
      <c r="J29" s="10"/>
      <c r="K29" s="10"/>
    </row>
    <row r="30" spans="1:11" ht="15">
      <c r="A30" s="270">
        <f t="shared" si="1"/>
        <v>0</v>
      </c>
      <c r="B30" s="380"/>
      <c r="C30" s="381"/>
      <c r="D30" s="381"/>
      <c r="E30" s="381"/>
      <c r="F30" s="381"/>
      <c r="G30" s="381"/>
      <c r="H30" s="381"/>
      <c r="I30" s="381"/>
      <c r="J30" s="10"/>
      <c r="K30" s="10"/>
    </row>
    <row r="31" spans="1:11">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ht="14.65" thickBot="1">
      <c r="A37" s="270">
        <f t="shared" si="1"/>
        <v>0</v>
      </c>
      <c r="B37" s="382"/>
      <c r="C37" s="383"/>
      <c r="D37" s="383"/>
      <c r="E37" s="383"/>
      <c r="F37" s="383"/>
      <c r="G37" s="383"/>
      <c r="H37" s="383"/>
      <c r="I37" s="383"/>
      <c r="J37" s="10"/>
      <c r="K37" s="10"/>
    </row>
    <row r="38" spans="1:11">
      <c r="A38" s="270"/>
      <c r="B38" s="270"/>
      <c r="C38" s="270"/>
      <c r="D38" s="270"/>
      <c r="E38" s="270"/>
      <c r="F38" s="270"/>
      <c r="G38" s="270"/>
      <c r="H38" s="270"/>
      <c r="I38" s="270"/>
      <c r="J38" s="270"/>
      <c r="K38" s="270"/>
    </row>
    <row r="39" spans="1:11" ht="14.65" thickBot="1">
      <c r="A39" s="270"/>
      <c r="B39" s="270"/>
      <c r="C39" s="270"/>
      <c r="D39" s="270"/>
      <c r="E39" s="270"/>
      <c r="F39" s="270"/>
      <c r="G39" s="270"/>
      <c r="H39" s="270"/>
      <c r="I39" s="270"/>
      <c r="J39" s="270"/>
      <c r="K39" s="270"/>
    </row>
    <row r="40" spans="1:11" ht="60">
      <c r="A40" s="270"/>
      <c r="B40" s="178" t="s">
        <v>575</v>
      </c>
      <c r="C40" s="83"/>
      <c r="D40" s="83"/>
      <c r="E40" s="83"/>
      <c r="F40" s="83"/>
      <c r="G40" s="83"/>
      <c r="H40" s="83"/>
      <c r="I40" s="83"/>
      <c r="J40" s="81" t="s">
        <v>569</v>
      </c>
      <c r="K40" s="82" t="s">
        <v>570</v>
      </c>
    </row>
    <row r="41" spans="1:11" ht="65.25" customHeight="1">
      <c r="A41" s="270">
        <f>J41</f>
        <v>1</v>
      </c>
      <c r="B41" s="417" t="s">
        <v>1164</v>
      </c>
      <c r="C41" s="418"/>
      <c r="D41" s="418"/>
      <c r="E41" s="418"/>
      <c r="F41" s="418"/>
      <c r="G41" s="418"/>
      <c r="H41" s="418"/>
      <c r="I41" s="418"/>
      <c r="J41" s="10">
        <v>1</v>
      </c>
      <c r="K41" s="10"/>
    </row>
    <row r="42" spans="1:11" ht="15">
      <c r="A42" s="270">
        <f t="shared" ref="A42:A50" si="2">J42</f>
        <v>0</v>
      </c>
      <c r="B42" s="380"/>
      <c r="C42" s="381"/>
      <c r="D42" s="381"/>
      <c r="E42" s="381"/>
      <c r="F42" s="381"/>
      <c r="G42" s="381"/>
      <c r="H42" s="381"/>
      <c r="I42" s="381"/>
      <c r="J42" s="10"/>
      <c r="K42" s="10"/>
    </row>
    <row r="43" spans="1:11" ht="15">
      <c r="A43" s="270">
        <f t="shared" si="2"/>
        <v>0</v>
      </c>
      <c r="B43" s="380"/>
      <c r="C43" s="381"/>
      <c r="D43" s="381"/>
      <c r="E43" s="381"/>
      <c r="F43" s="381"/>
      <c r="G43" s="381"/>
      <c r="H43" s="381"/>
      <c r="I43" s="381"/>
      <c r="J43" s="10"/>
      <c r="K43" s="10"/>
    </row>
    <row r="44" spans="1:11">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ht="14.65" thickBot="1">
      <c r="A50" s="270">
        <f t="shared" si="2"/>
        <v>0</v>
      </c>
      <c r="B50" s="382"/>
      <c r="C50" s="383"/>
      <c r="D50" s="383"/>
      <c r="E50" s="383"/>
      <c r="F50" s="383"/>
      <c r="G50" s="383"/>
      <c r="H50" s="383"/>
      <c r="I50" s="383"/>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I7 E9:I9">
    <cfRule type="expression" dxfId="84" priority="3" stopIfTrue="1">
      <formula>IF(SUM(E8:I8)=1,1,0)</formula>
    </cfRule>
  </conditionalFormatting>
  <conditionalFormatting sqref="M1">
    <cfRule type="containsText" dxfId="83" priority="1" operator="containsText" text="n/a">
      <formula>NOT(ISERROR(SEARCH("n/a",M1)))</formula>
    </cfRule>
    <cfRule type="containsText" dxfId="82"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2200-000000000000}"/>
    <dataValidation type="list" allowBlank="1" showInputMessage="1" showErrorMessage="1" sqref="B7" xr:uid="{00000000-0002-0000-2200-000001000000}">
      <formula1>$E$6:$J$6</formula1>
    </dataValidation>
  </dataValidations>
  <hyperlinks>
    <hyperlink ref="M1" location="TOC!A1" display="Return to Table of Contents" xr:uid="{00000000-0004-0000-2200-000000000000}"/>
    <hyperlink ref="D1" location="'S5'!G2" display="'S5'!G2" xr:uid="{00000000-0004-0000-2200-000001000000}"/>
    <hyperlink ref="D2" location="'S5'!G33" display="'S5'!G33" xr:uid="{00000000-0004-0000-2200-000002000000}"/>
    <hyperlink ref="D7" location="'S5'!G34" display="'S5'!G34" xr:uid="{00000000-0004-0000-2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2000000}">
          <x14:formula1>
            <xm:f>Assessment_DataCollection!$V$1:$V$13</xm:f>
          </x14:formula1>
          <xm:sqref>J28:K37 J41:K50 J15:K24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K89"/>
  <sheetViews>
    <sheetView showGridLines="0" workbookViewId="0">
      <selection activeCell="B92" sqref="B92"/>
    </sheetView>
  </sheetViews>
  <sheetFormatPr defaultRowHeight="14.25"/>
  <cols>
    <col min="3" max="8" width="14.140625" customWidth="1"/>
    <col min="9" max="10" width="9.5703125" customWidth="1"/>
  </cols>
  <sheetData>
    <row r="1" spans="1:11">
      <c r="A1" s="25" t="str">
        <f>Assessment_DataCollection!A1</f>
        <v>SECTION</v>
      </c>
      <c r="B1" s="270"/>
      <c r="C1" s="175" t="str">
        <f>Assessment_DataCollection!B541</f>
        <v xml:space="preserve"> Parent / Guardian Involvement</v>
      </c>
      <c r="D1" s="270"/>
      <c r="E1" s="270"/>
      <c r="F1" s="270"/>
      <c r="G1" s="270"/>
      <c r="H1" s="100" t="s">
        <v>81</v>
      </c>
      <c r="I1" s="270"/>
      <c r="J1" s="270"/>
      <c r="K1" s="270"/>
    </row>
    <row r="2" spans="1:11">
      <c r="A2" s="30" t="s">
        <v>601</v>
      </c>
      <c r="B2" s="270"/>
      <c r="C2" s="270"/>
      <c r="D2" s="270"/>
      <c r="E2" s="270"/>
      <c r="F2" s="270"/>
      <c r="G2" s="270"/>
      <c r="H2" s="270"/>
      <c r="I2" s="270"/>
      <c r="J2" s="270"/>
      <c r="K2" s="270"/>
    </row>
    <row r="3" spans="1:11" ht="14.65" thickBot="1">
      <c r="A3" s="270"/>
      <c r="B3" s="270"/>
      <c r="C3" s="17"/>
      <c r="D3" s="270"/>
      <c r="E3" s="270"/>
      <c r="F3" s="270"/>
      <c r="G3" s="270"/>
      <c r="H3" s="270"/>
      <c r="I3" s="270"/>
      <c r="J3" s="270"/>
      <c r="K3" s="270"/>
    </row>
    <row r="4" spans="1:11">
      <c r="A4" s="270"/>
      <c r="B4" s="270"/>
      <c r="C4" s="39" t="s">
        <v>15</v>
      </c>
      <c r="D4" s="44">
        <f>'S5S5.1'!C2</f>
        <v>5.0999999999999996</v>
      </c>
      <c r="E4" s="38">
        <f>'S5S5.2'!C2</f>
        <v>5.2</v>
      </c>
      <c r="F4" s="38">
        <f>'S5S5.3'!C2</f>
        <v>5.3</v>
      </c>
      <c r="G4" s="38">
        <f>'S5S5.4'!C2</f>
        <v>5.4</v>
      </c>
      <c r="H4" s="275"/>
      <c r="I4" s="275"/>
      <c r="J4" s="275"/>
      <c r="K4" s="275"/>
    </row>
    <row r="5" spans="1:11" ht="56.1" customHeight="1" thickBot="1">
      <c r="A5" s="25" t="s">
        <v>555</v>
      </c>
      <c r="B5" s="13"/>
      <c r="C5" s="40" t="s">
        <v>602</v>
      </c>
      <c r="D5" s="80" t="str">
        <f>'S5S5.1'!D2</f>
        <v>Supervised Driving Practice</v>
      </c>
      <c r="E5" s="80" t="str">
        <f>'S5S5.2'!D2</f>
        <v>Parent Seminar</v>
      </c>
      <c r="F5" s="80" t="str">
        <f>'S5S5.3'!D2</f>
        <v>Parent Progress Reports</v>
      </c>
      <c r="G5" s="80" t="str">
        <f>'S5S5.4'!D2</f>
        <v>Parent Resources</v>
      </c>
      <c r="H5" s="275"/>
      <c r="I5" s="275" t="s">
        <v>603</v>
      </c>
      <c r="J5" s="275"/>
      <c r="K5" s="275"/>
    </row>
    <row r="6" spans="1:11" ht="14.65" thickTop="1">
      <c r="A6" s="368" t="s">
        <v>604</v>
      </c>
      <c r="B6" s="368"/>
      <c r="C6" s="46">
        <f>SUM(D6:G6)</f>
        <v>2</v>
      </c>
      <c r="D6" s="270">
        <f>'S5S5.1'!E11</f>
        <v>0</v>
      </c>
      <c r="E6" s="270">
        <f>'S5S5.2'!E11</f>
        <v>1</v>
      </c>
      <c r="F6" s="270">
        <f>'S5S5.3'!E9</f>
        <v>1</v>
      </c>
      <c r="G6" s="270">
        <f>'S5S5.4'!E9</f>
        <v>0</v>
      </c>
      <c r="H6" s="275"/>
      <c r="I6" s="275">
        <f>C6*0</f>
        <v>0</v>
      </c>
      <c r="J6" s="275"/>
      <c r="K6" s="275"/>
    </row>
    <row r="7" spans="1:11">
      <c r="A7" s="369" t="s">
        <v>605</v>
      </c>
      <c r="B7" s="369"/>
      <c r="C7" s="41">
        <f>SUM(D7:G7)</f>
        <v>3</v>
      </c>
      <c r="D7" s="270">
        <f>'S5S5.1'!F11</f>
        <v>2</v>
      </c>
      <c r="E7" s="270">
        <f>'S5S5.2'!F11</f>
        <v>1</v>
      </c>
      <c r="F7" s="270">
        <f>'S5S5.3'!F9</f>
        <v>0</v>
      </c>
      <c r="G7" s="270">
        <f>'S5S5.4'!F9</f>
        <v>0</v>
      </c>
      <c r="H7" s="275"/>
      <c r="I7" s="275">
        <f>C7*45</f>
        <v>135</v>
      </c>
      <c r="J7" s="275"/>
      <c r="K7" s="275"/>
    </row>
    <row r="8" spans="1:11">
      <c r="A8" s="369" t="s">
        <v>606</v>
      </c>
      <c r="B8" s="369"/>
      <c r="C8" s="41">
        <f>SUM(D8:G8)</f>
        <v>0</v>
      </c>
      <c r="D8" s="270">
        <f>'S5S5.1'!G11</f>
        <v>0</v>
      </c>
      <c r="E8" s="270">
        <f>'S5S5.2'!G11</f>
        <v>0</v>
      </c>
      <c r="F8" s="270">
        <f>'S5S5.3'!G9</f>
        <v>0</v>
      </c>
      <c r="G8" s="270">
        <f>'S5S5.4'!G9</f>
        <v>0</v>
      </c>
      <c r="H8" s="275"/>
      <c r="I8" s="275">
        <f>C8*90</f>
        <v>0</v>
      </c>
      <c r="J8" s="275"/>
      <c r="K8" s="275"/>
    </row>
    <row r="9" spans="1:11">
      <c r="A9" s="369" t="s">
        <v>607</v>
      </c>
      <c r="B9" s="369"/>
      <c r="C9" s="41">
        <f>SUM(D9:G9)</f>
        <v>1</v>
      </c>
      <c r="D9" s="270">
        <f>'S5S5.1'!H11</f>
        <v>0</v>
      </c>
      <c r="E9" s="270">
        <f>'S5S5.2'!H11</f>
        <v>0</v>
      </c>
      <c r="F9" s="270">
        <f>'S5S5.3'!H9</f>
        <v>0</v>
      </c>
      <c r="G9" s="270">
        <f>'S5S5.4'!H9</f>
        <v>1</v>
      </c>
      <c r="H9" s="275"/>
      <c r="I9" s="275">
        <f>C9*135</f>
        <v>135</v>
      </c>
      <c r="J9" s="275"/>
      <c r="K9" s="275"/>
    </row>
    <row r="10" spans="1:11" ht="14.65" thickBot="1">
      <c r="A10" s="370" t="s">
        <v>608</v>
      </c>
      <c r="B10" s="370"/>
      <c r="C10" s="42">
        <f>SUM(D10:G10)</f>
        <v>0</v>
      </c>
      <c r="D10" s="13">
        <f>'S5S5.1'!I11</f>
        <v>0</v>
      </c>
      <c r="E10" s="13">
        <f>'S5S5.2'!I11</f>
        <v>0</v>
      </c>
      <c r="F10" s="13">
        <f>'S5S5.3'!I9</f>
        <v>0</v>
      </c>
      <c r="G10" s="13">
        <f>'S5S5.4'!I9</f>
        <v>0</v>
      </c>
      <c r="H10" s="275"/>
      <c r="I10" s="262">
        <f>C10*180</f>
        <v>0</v>
      </c>
      <c r="J10" s="275"/>
      <c r="K10" s="275"/>
    </row>
    <row r="11" spans="1:11" ht="15" thickTop="1" thickBot="1">
      <c r="A11" s="270"/>
      <c r="B11" s="270"/>
      <c r="C11" s="43">
        <f>SUM(C6:C10)</f>
        <v>6</v>
      </c>
      <c r="D11" s="17"/>
      <c r="E11" s="270"/>
      <c r="F11" s="270"/>
      <c r="G11" s="270"/>
      <c r="H11" s="275"/>
      <c r="I11" s="275">
        <f>ROUND((SUM(I6:I10)/C11),0)</f>
        <v>45</v>
      </c>
      <c r="J11" s="275">
        <f>360-I11</f>
        <v>315</v>
      </c>
      <c r="K11" s="275"/>
    </row>
    <row r="12" spans="1:11">
      <c r="A12" s="270"/>
      <c r="B12" s="270"/>
      <c r="C12" s="17"/>
      <c r="D12" s="270"/>
      <c r="E12" s="270"/>
      <c r="F12" s="270"/>
      <c r="G12" s="270"/>
      <c r="H12" s="275"/>
      <c r="I12" s="275" t="s">
        <v>15</v>
      </c>
      <c r="J12" s="275"/>
      <c r="K12" s="275"/>
    </row>
    <row r="20" spans="5:5">
      <c r="E20" s="17"/>
    </row>
    <row r="21" spans="5:5">
      <c r="E21" s="17"/>
    </row>
    <row r="35" spans="1:10" ht="14.65" thickBot="1">
      <c r="A35" s="270"/>
      <c r="B35" s="270"/>
      <c r="C35" s="270"/>
      <c r="D35" s="270"/>
      <c r="E35" s="270"/>
      <c r="F35" s="270"/>
      <c r="G35" s="270"/>
      <c r="H35" s="270"/>
      <c r="I35" s="270"/>
      <c r="J35" s="270"/>
    </row>
    <row r="36" spans="1:10" ht="43.15" thickBot="1">
      <c r="A36" s="271" t="s">
        <v>568</v>
      </c>
      <c r="B36" s="272"/>
      <c r="C36" s="272"/>
      <c r="D36" s="272"/>
      <c r="E36" s="272"/>
      <c r="F36" s="272"/>
      <c r="G36" s="273" t="s">
        <v>569</v>
      </c>
      <c r="H36" s="270"/>
      <c r="I36" s="270"/>
      <c r="J36" s="270"/>
    </row>
    <row r="37" spans="1:10" s="270" customFormat="1" ht="15.4" thickBot="1">
      <c r="A37" s="271" t="s">
        <v>66</v>
      </c>
      <c r="B37" s="272"/>
      <c r="C37" s="272"/>
      <c r="D37" s="272"/>
      <c r="E37" s="272"/>
      <c r="F37" s="272"/>
      <c r="G37" s="265"/>
    </row>
    <row r="38" spans="1:10" ht="14.65" thickBot="1">
      <c r="A38" s="365" t="str">
        <f>VLOOKUP(G38,'S5S5.1'!$A$15:$I$24,2,FALSE)</f>
        <v xml:space="preserve">New Hampshire does not have immediate future plans to enhance parent/guardian involvement. However, they have indicated they believe there are opportunities to enhance parental/guardian involvement and intend to utilize this assessment report to realize those opportunities.  </v>
      </c>
      <c r="B38" s="366"/>
      <c r="C38" s="366"/>
      <c r="D38" s="366"/>
      <c r="E38" s="366"/>
      <c r="F38" s="367"/>
      <c r="G38" s="274">
        <v>1</v>
      </c>
      <c r="H38" s="270"/>
      <c r="I38" s="270"/>
      <c r="J38" s="270"/>
    </row>
    <row r="39" spans="1:10" ht="14.65" thickBot="1">
      <c r="A39" s="365" t="e">
        <f>VLOOKUP(G39,'S5S5.1'!$A$15:$I$24,2,FALSE)</f>
        <v>#N/A</v>
      </c>
      <c r="B39" s="366"/>
      <c r="C39" s="366"/>
      <c r="D39" s="366"/>
      <c r="E39" s="366"/>
      <c r="F39" s="367"/>
      <c r="G39" s="274">
        <v>2</v>
      </c>
      <c r="H39" s="270"/>
      <c r="I39" s="270"/>
      <c r="J39" s="270"/>
    </row>
    <row r="40" spans="1:10" ht="15" customHeight="1" thickBot="1">
      <c r="A40" s="365" t="e">
        <f>VLOOKUP(G40,'S5S5.1'!$A$15:$I$24,2,FALSE)</f>
        <v>#N/A</v>
      </c>
      <c r="B40" s="366"/>
      <c r="C40" s="366"/>
      <c r="D40" s="366"/>
      <c r="E40" s="366"/>
      <c r="F40" s="367"/>
      <c r="G40" s="274">
        <v>3</v>
      </c>
      <c r="H40" s="270"/>
      <c r="I40" s="270"/>
      <c r="J40" s="270"/>
    </row>
    <row r="41" spans="1:10" s="270" customFormat="1" ht="15" customHeight="1" thickBot="1">
      <c r="A41" s="276" t="s">
        <v>68</v>
      </c>
      <c r="B41" s="277"/>
      <c r="C41" s="277"/>
      <c r="D41" s="277"/>
      <c r="E41" s="277"/>
      <c r="F41" s="277"/>
      <c r="G41" s="266"/>
    </row>
    <row r="42" spans="1:10" ht="14.65" thickBot="1">
      <c r="A42" s="365" t="str">
        <f>VLOOKUP(G42,'S5S5.2'!$A$15:$I$24,2,FALSE)</f>
        <v xml:space="preserve">New Hampshire does not have immediate future plans to enhance parent/guardian involvement. However, they have indicated they believe there are opportunities to enhance parental/guardian involvement and intend to utilize this assessment report to realize those opportunities.  </v>
      </c>
      <c r="B42" s="366"/>
      <c r="C42" s="366"/>
      <c r="D42" s="366"/>
      <c r="E42" s="366"/>
      <c r="F42" s="367"/>
      <c r="G42" s="274">
        <v>1</v>
      </c>
      <c r="H42" s="270"/>
      <c r="I42" s="270"/>
      <c r="J42" s="270"/>
    </row>
    <row r="43" spans="1:10" ht="14.65" thickBot="1">
      <c r="A43" s="365" t="e">
        <f>VLOOKUP(G43,'S5S5.2'!$A$15:$I$24,2,FALSE)</f>
        <v>#N/A</v>
      </c>
      <c r="B43" s="366"/>
      <c r="C43" s="366"/>
      <c r="D43" s="366"/>
      <c r="E43" s="366"/>
      <c r="F43" s="367"/>
      <c r="G43" s="274">
        <v>2</v>
      </c>
      <c r="H43" s="270"/>
      <c r="I43" s="270"/>
      <c r="J43" s="270"/>
    </row>
    <row r="44" spans="1:10" ht="15" customHeight="1" thickBot="1">
      <c r="A44" s="365" t="e">
        <f>VLOOKUP(G44,'S5S5.2'!$A$15:$I$24,2,FALSE)</f>
        <v>#N/A</v>
      </c>
      <c r="B44" s="366"/>
      <c r="C44" s="366"/>
      <c r="D44" s="366"/>
      <c r="E44" s="366"/>
      <c r="F44" s="367"/>
      <c r="G44" s="274">
        <v>3</v>
      </c>
      <c r="H44" s="270"/>
      <c r="I44" s="270"/>
      <c r="J44" s="270"/>
    </row>
    <row r="45" spans="1:10" s="270" customFormat="1" ht="15" customHeight="1" thickBot="1">
      <c r="A45" s="276" t="s">
        <v>70</v>
      </c>
      <c r="B45" s="277"/>
      <c r="C45" s="277"/>
      <c r="D45" s="277"/>
      <c r="E45" s="277"/>
      <c r="F45" s="277"/>
      <c r="G45" s="266"/>
    </row>
    <row r="46" spans="1:10" ht="14.65" thickBot="1">
      <c r="A46" s="365" t="str">
        <f>VLOOKUP(G46,'S5S5.3'!$A$15:$I$24,2,FALSE)</f>
        <v xml:space="preserve">New Hampshire does not have immediate future plans to enhance parent/guardian involvement. However, they have indicated they believe there are opportunities to enhance parental/guardian involvement and intend to utilize this assessment report to realize those opportunities.  </v>
      </c>
      <c r="B46" s="366"/>
      <c r="C46" s="366"/>
      <c r="D46" s="366"/>
      <c r="E46" s="366"/>
      <c r="F46" s="367"/>
      <c r="G46" s="274">
        <v>1</v>
      </c>
      <c r="H46" s="270"/>
      <c r="I46" s="270"/>
      <c r="J46" s="270"/>
    </row>
    <row r="47" spans="1:10" ht="14.65" thickBot="1">
      <c r="A47" s="365" t="e">
        <f>VLOOKUP(G47,'S5S5.3'!$A$15:$I$24,2,FALSE)</f>
        <v>#N/A</v>
      </c>
      <c r="B47" s="366"/>
      <c r="C47" s="366"/>
      <c r="D47" s="366"/>
      <c r="E47" s="366"/>
      <c r="F47" s="367"/>
      <c r="G47" s="274">
        <v>2</v>
      </c>
      <c r="H47" s="270"/>
      <c r="I47" s="270"/>
      <c r="J47" s="270"/>
    </row>
    <row r="48" spans="1:10" ht="15" customHeight="1" thickBot="1">
      <c r="A48" s="365" t="e">
        <f>VLOOKUP(G48,'S5S5.3'!$A$15:$I$24,2,FALSE)</f>
        <v>#N/A</v>
      </c>
      <c r="B48" s="366"/>
      <c r="C48" s="366"/>
      <c r="D48" s="366"/>
      <c r="E48" s="366"/>
      <c r="F48" s="367"/>
      <c r="G48" s="274">
        <v>3</v>
      </c>
      <c r="H48" s="270"/>
      <c r="I48" s="270"/>
      <c r="J48" s="270"/>
    </row>
    <row r="49" spans="1:10" s="270" customFormat="1" ht="15" customHeight="1" thickBot="1">
      <c r="A49" s="271" t="s">
        <v>72</v>
      </c>
      <c r="B49" s="277"/>
      <c r="C49" s="277"/>
      <c r="D49" s="277"/>
      <c r="E49" s="277"/>
      <c r="F49" s="277"/>
      <c r="G49" s="269"/>
    </row>
    <row r="50" spans="1:10" ht="14.65" thickBot="1">
      <c r="A50" s="365" t="str">
        <f>VLOOKUP(G50,'S5S5.4'!$A$15:$I$24,2,FALSE)</f>
        <v xml:space="preserve">New Hampshire does not have immediate future plans to enhance parent/guardian involvement. However, they have indicated they believe there are opportunities to enhance parental/guardian involvement and intend to utilize this assessment report to realize those opportunities.  </v>
      </c>
      <c r="B50" s="366"/>
      <c r="C50" s="366"/>
      <c r="D50" s="366"/>
      <c r="E50" s="366"/>
      <c r="F50" s="367"/>
      <c r="G50" s="274">
        <v>1</v>
      </c>
      <c r="H50" s="270"/>
      <c r="I50" s="270"/>
      <c r="J50" s="270"/>
    </row>
    <row r="51" spans="1:10" ht="14.65" thickBot="1">
      <c r="A51" s="365" t="e">
        <f>VLOOKUP(G51,'S5S5.4'!$A$15:$I$24,2,FALSE)</f>
        <v>#N/A</v>
      </c>
      <c r="B51" s="366"/>
      <c r="C51" s="366"/>
      <c r="D51" s="366"/>
      <c r="E51" s="366"/>
      <c r="F51" s="367"/>
      <c r="G51" s="274">
        <v>2</v>
      </c>
      <c r="H51" s="270"/>
      <c r="I51" s="270"/>
      <c r="J51" s="270"/>
    </row>
    <row r="52" spans="1:10" ht="15" customHeight="1" thickBot="1">
      <c r="A52" s="354" t="e">
        <f>VLOOKUP(G52,'S5S5.4'!$A$15:$I$24,2,FALSE)</f>
        <v>#N/A</v>
      </c>
      <c r="B52" s="355"/>
      <c r="C52" s="355"/>
      <c r="D52" s="355"/>
      <c r="E52" s="355"/>
      <c r="F52" s="355"/>
      <c r="G52" s="274">
        <v>3</v>
      </c>
      <c r="H52" s="270"/>
      <c r="I52" s="270"/>
      <c r="J52" s="270"/>
    </row>
    <row r="53" spans="1:10" ht="14.65" thickBot="1">
      <c r="A53" s="270"/>
      <c r="B53" s="270"/>
      <c r="C53" s="270"/>
      <c r="D53" s="270"/>
      <c r="E53" s="270"/>
      <c r="F53" s="270"/>
      <c r="G53" s="270"/>
      <c r="H53" s="270"/>
      <c r="I53" s="270"/>
      <c r="J53" s="270"/>
    </row>
    <row r="54" spans="1:10" ht="43.15" thickBot="1">
      <c r="A54" s="271" t="s">
        <v>571</v>
      </c>
      <c r="B54" s="272"/>
      <c r="C54" s="272"/>
      <c r="D54" s="272"/>
      <c r="E54" s="272"/>
      <c r="F54" s="272"/>
      <c r="G54" s="273" t="s">
        <v>569</v>
      </c>
      <c r="H54" s="270"/>
      <c r="I54" s="270"/>
      <c r="J54" s="270"/>
    </row>
    <row r="55" spans="1:10" s="270" customFormat="1" ht="15.4" thickBot="1">
      <c r="A55" s="271" t="s">
        <v>66</v>
      </c>
      <c r="B55" s="272"/>
      <c r="C55" s="272"/>
      <c r="D55" s="272"/>
      <c r="E55" s="272"/>
      <c r="F55" s="272"/>
      <c r="G55" s="265"/>
    </row>
    <row r="56" spans="1:10" ht="14.65" thickBot="1">
      <c r="A56" s="365" t="e">
        <f>VLOOKUP(G56,'S5S5.1'!$A$28:$I$37,2,FALSE)</f>
        <v>#N/A</v>
      </c>
      <c r="B56" s="366"/>
      <c r="C56" s="366"/>
      <c r="D56" s="366"/>
      <c r="E56" s="366"/>
      <c r="F56" s="367"/>
      <c r="G56" s="274">
        <v>1</v>
      </c>
      <c r="H56" s="270"/>
      <c r="I56" s="270"/>
      <c r="J56" s="270"/>
    </row>
    <row r="57" spans="1:10" ht="14.65" thickBot="1">
      <c r="A57" s="365" t="e">
        <f>VLOOKUP(G57,'S5S5.1'!$A$28:$I$37,2,FALSE)</f>
        <v>#N/A</v>
      </c>
      <c r="B57" s="366"/>
      <c r="C57" s="366"/>
      <c r="D57" s="366"/>
      <c r="E57" s="366"/>
      <c r="F57" s="367"/>
      <c r="G57" s="274">
        <v>2</v>
      </c>
      <c r="H57" s="270"/>
      <c r="I57" s="270"/>
      <c r="J57" s="270"/>
    </row>
    <row r="58" spans="1:10" ht="15" customHeight="1" thickBot="1">
      <c r="A58" s="365" t="e">
        <f>VLOOKUP(G58,'S5S5.1'!$A$28:$I$37,2,FALSE)</f>
        <v>#N/A</v>
      </c>
      <c r="B58" s="366"/>
      <c r="C58" s="366"/>
      <c r="D58" s="366"/>
      <c r="E58" s="366"/>
      <c r="F58" s="367"/>
      <c r="G58" s="274">
        <v>3</v>
      </c>
      <c r="H58" s="270"/>
      <c r="I58" s="270"/>
      <c r="J58" s="270"/>
    </row>
    <row r="59" spans="1:10" s="270" customFormat="1" ht="15" customHeight="1" thickBot="1">
      <c r="A59" s="276" t="s">
        <v>68</v>
      </c>
      <c r="B59" s="277"/>
      <c r="C59" s="277"/>
      <c r="D59" s="277"/>
      <c r="E59" s="277"/>
      <c r="F59" s="277"/>
      <c r="G59" s="266"/>
    </row>
    <row r="60" spans="1:10" ht="14.65" thickBot="1">
      <c r="A60" s="365" t="str">
        <f>VLOOKUP(G60,'S5S5.2'!$A$28:$I$37,2,FALSE)</f>
        <v xml:space="preserve">Encouragement of providers to conduct parent/guardian seminars. </v>
      </c>
      <c r="B60" s="366"/>
      <c r="C60" s="366"/>
      <c r="D60" s="366"/>
      <c r="E60" s="366"/>
      <c r="F60" s="367"/>
      <c r="G60" s="274">
        <v>1</v>
      </c>
      <c r="H60" s="270"/>
      <c r="I60" s="270"/>
      <c r="J60" s="270"/>
    </row>
    <row r="61" spans="1:10" ht="14.65" thickBot="1">
      <c r="A61" s="365" t="str">
        <f>VLOOKUP(G61,'S5S5.2'!$A$28:$I$37,2,FALSE)</f>
        <v xml:space="preserve">Voluntary implementation of providers to conduct parent/guardian seminars.  </v>
      </c>
      <c r="B61" s="366"/>
      <c r="C61" s="366"/>
      <c r="D61" s="366"/>
      <c r="E61" s="366"/>
      <c r="F61" s="367"/>
      <c r="G61" s="274">
        <v>2</v>
      </c>
      <c r="H61" s="270"/>
      <c r="I61" s="270"/>
      <c r="J61" s="270"/>
    </row>
    <row r="62" spans="1:10" ht="15" customHeight="1" thickBot="1">
      <c r="A62" s="365" t="str">
        <f>VLOOKUP(G62,'S5S5.2'!$A$28:$I$37,2,FALSE)</f>
        <v xml:space="preserve">Requirements that all approved drivers’ schools shall have written policies that the student’s parent or legal guardian shall sign a copy of each policy and a copy of the signed policy shall be given to the student. All approved drivers’ schools shall maintain signed written policies. </v>
      </c>
      <c r="B62" s="366"/>
      <c r="C62" s="366"/>
      <c r="D62" s="366"/>
      <c r="E62" s="366"/>
      <c r="F62" s="367"/>
      <c r="G62" s="274">
        <v>3</v>
      </c>
      <c r="H62" s="270"/>
      <c r="I62" s="270"/>
      <c r="J62" s="270"/>
    </row>
    <row r="63" spans="1:10" s="270" customFormat="1" ht="15" customHeight="1" thickBot="1">
      <c r="A63" s="276" t="s">
        <v>70</v>
      </c>
      <c r="B63" s="277"/>
      <c r="C63" s="277"/>
      <c r="D63" s="277"/>
      <c r="E63" s="277"/>
      <c r="F63" s="277"/>
      <c r="G63" s="266"/>
    </row>
    <row r="64" spans="1:10" ht="14.65" thickBot="1">
      <c r="A64" s="365" t="e">
        <f>VLOOKUP(G64,'S5S5.3'!$A$28:$I$37,2,FALSE)</f>
        <v>#N/A</v>
      </c>
      <c r="B64" s="366"/>
      <c r="C64" s="366"/>
      <c r="D64" s="366"/>
      <c r="E64" s="366"/>
      <c r="F64" s="367"/>
      <c r="G64" s="274">
        <v>1</v>
      </c>
      <c r="H64" s="270"/>
      <c r="I64" s="270"/>
      <c r="J64" s="270"/>
    </row>
    <row r="65" spans="1:10" ht="14.65" thickBot="1">
      <c r="A65" s="365" t="e">
        <f>VLOOKUP(G65,'S5S5.3'!$A$28:$I$37,2,FALSE)</f>
        <v>#N/A</v>
      </c>
      <c r="B65" s="366"/>
      <c r="C65" s="366"/>
      <c r="D65" s="366"/>
      <c r="E65" s="366"/>
      <c r="F65" s="367"/>
      <c r="G65" s="274">
        <v>2</v>
      </c>
      <c r="H65" s="270"/>
      <c r="I65" s="270"/>
      <c r="J65" s="270"/>
    </row>
    <row r="66" spans="1:10" ht="15" customHeight="1" thickBot="1">
      <c r="A66" s="365" t="e">
        <f>VLOOKUP(G66,'S5S5.3'!$A$28:$I$37,2,FALSE)</f>
        <v>#N/A</v>
      </c>
      <c r="B66" s="366"/>
      <c r="C66" s="366"/>
      <c r="D66" s="366"/>
      <c r="E66" s="366"/>
      <c r="F66" s="367"/>
      <c r="G66" s="274">
        <v>3</v>
      </c>
      <c r="H66" s="270"/>
      <c r="I66" s="270"/>
      <c r="J66" s="270"/>
    </row>
    <row r="67" spans="1:10" s="270" customFormat="1" ht="15" customHeight="1" thickBot="1">
      <c r="A67" s="271" t="s">
        <v>72</v>
      </c>
      <c r="B67" s="277"/>
      <c r="C67" s="277"/>
      <c r="D67" s="277"/>
      <c r="E67" s="277"/>
      <c r="F67" s="277"/>
      <c r="G67" s="269"/>
    </row>
    <row r="68" spans="1:10" ht="14.65" thickBot="1">
      <c r="A68" s="365" t="str">
        <f>VLOOKUP(G68,'S5S5.4'!$A$28:$I$37,2,FALSE)</f>
        <v xml:space="preserve">Availability of parent/guardian resources on the DMV website. </v>
      </c>
      <c r="B68" s="366"/>
      <c r="C68" s="366"/>
      <c r="D68" s="366"/>
      <c r="E68" s="366"/>
      <c r="F68" s="367"/>
      <c r="G68" s="274">
        <v>1</v>
      </c>
      <c r="H68" s="270"/>
      <c r="I68" s="270"/>
      <c r="J68" s="270"/>
    </row>
    <row r="69" spans="1:10" ht="14.65" thickBot="1">
      <c r="A69" s="365" t="e">
        <f>VLOOKUP(G69,'S5S5.4'!$A$28:$I$37,2,FALSE)</f>
        <v>#N/A</v>
      </c>
      <c r="B69" s="366"/>
      <c r="C69" s="366"/>
      <c r="D69" s="366"/>
      <c r="E69" s="366"/>
      <c r="F69" s="367"/>
      <c r="G69" s="274">
        <v>2</v>
      </c>
      <c r="H69" s="270"/>
      <c r="I69" s="270"/>
      <c r="J69" s="270"/>
    </row>
    <row r="70" spans="1:10" ht="15" customHeight="1" thickBot="1">
      <c r="A70" s="365" t="e">
        <f>VLOOKUP(G70,'S5S5.4'!$A$28:$I$37,2,FALSE)</f>
        <v>#N/A</v>
      </c>
      <c r="B70" s="366"/>
      <c r="C70" s="366"/>
      <c r="D70" s="366"/>
      <c r="E70" s="366"/>
      <c r="F70" s="367"/>
      <c r="G70" s="274">
        <v>3</v>
      </c>
      <c r="H70" s="270"/>
      <c r="I70" s="270"/>
      <c r="J70" s="270"/>
    </row>
    <row r="71" spans="1:10">
      <c r="A71" s="270"/>
      <c r="B71" s="270"/>
      <c r="C71" s="270"/>
      <c r="D71" s="270"/>
      <c r="E71" s="270"/>
      <c r="F71" s="270"/>
      <c r="G71" s="270"/>
      <c r="H71" s="270"/>
      <c r="I71" s="270"/>
      <c r="J71" s="270"/>
    </row>
    <row r="72" spans="1:10" ht="14.65" thickBot="1">
      <c r="A72" s="270"/>
      <c r="B72" s="270"/>
      <c r="C72" s="270"/>
      <c r="D72" s="270"/>
      <c r="E72" s="270"/>
      <c r="F72" s="270"/>
      <c r="G72" s="270"/>
      <c r="H72" s="270"/>
      <c r="I72" s="270"/>
      <c r="J72" s="270"/>
    </row>
    <row r="73" spans="1:10" ht="43.15" thickBot="1">
      <c r="A73" s="271" t="s">
        <v>575</v>
      </c>
      <c r="B73" s="272"/>
      <c r="C73" s="272"/>
      <c r="D73" s="272"/>
      <c r="E73" s="272"/>
      <c r="F73" s="272"/>
      <c r="G73" s="273" t="s">
        <v>569</v>
      </c>
      <c r="H73" s="270"/>
      <c r="I73" s="270"/>
      <c r="J73" s="270"/>
    </row>
    <row r="74" spans="1:10" s="270" customFormat="1" ht="15.4" thickBot="1">
      <c r="A74" s="271" t="s">
        <v>66</v>
      </c>
      <c r="B74" s="272"/>
      <c r="C74" s="272"/>
      <c r="D74" s="272"/>
      <c r="E74" s="272"/>
      <c r="F74" s="272"/>
      <c r="G74" s="265"/>
    </row>
    <row r="75" spans="1:10" ht="14.65" thickBot="1">
      <c r="A75" s="365" t="str">
        <f>VLOOKUP(G75,'S5S5.1'!$A$41:$I$50,2,FALSE)</f>
        <v xml:space="preserve">Require parents/guardians to supervise an extended permit/intermediate license period of at least six (6) months. </v>
      </c>
      <c r="B75" s="366"/>
      <c r="C75" s="366"/>
      <c r="D75" s="366"/>
      <c r="E75" s="366"/>
      <c r="F75" s="367"/>
      <c r="G75" s="274">
        <v>1</v>
      </c>
      <c r="H75" s="270"/>
      <c r="I75" s="270"/>
      <c r="J75" s="270"/>
    </row>
    <row r="76" spans="1:10" ht="14.65" thickBot="1">
      <c r="A76" s="365" t="str">
        <f>VLOOKUP(G76,'S5S5.1'!$A$41:$I$50,2,FALSE)</f>
        <v xml:space="preserve">Require a minimum of fifty (50) hours of supervised driving practice.  </v>
      </c>
      <c r="B76" s="366"/>
      <c r="C76" s="366"/>
      <c r="D76" s="366"/>
      <c r="E76" s="366"/>
      <c r="F76" s="367"/>
      <c r="G76" s="274">
        <v>2</v>
      </c>
      <c r="H76" s="270"/>
      <c r="I76" s="270"/>
      <c r="J76" s="270"/>
    </row>
    <row r="77" spans="1:10" ht="15" customHeight="1" thickBot="1">
      <c r="A77" s="365" t="e">
        <f>VLOOKUP(G77,'S5S5.1'!$A$41:$I$50,2,FALSE)</f>
        <v>#N/A</v>
      </c>
      <c r="B77" s="366"/>
      <c r="C77" s="366"/>
      <c r="D77" s="366"/>
      <c r="E77" s="366"/>
      <c r="F77" s="367"/>
      <c r="G77" s="274">
        <v>3</v>
      </c>
      <c r="H77" s="270"/>
      <c r="I77" s="270"/>
      <c r="J77" s="270"/>
    </row>
    <row r="78" spans="1:10" s="270" customFormat="1" ht="15" customHeight="1" thickBot="1">
      <c r="A78" s="276" t="s">
        <v>68</v>
      </c>
      <c r="B78" s="277"/>
      <c r="C78" s="277"/>
      <c r="D78" s="277"/>
      <c r="E78" s="277"/>
      <c r="F78" s="277"/>
      <c r="G78" s="266"/>
    </row>
    <row r="79" spans="1:10" ht="14.65" thickBot="1">
      <c r="A79" s="365" t="str">
        <f>VLOOKUP(G79,'S5S5.2'!$A$41:$I$50,2,FALSE)</f>
        <v xml:space="preserve">Require parents/guardians to complete a seminar prior to or at the start of the driver education course. </v>
      </c>
      <c r="B79" s="366"/>
      <c r="C79" s="366"/>
      <c r="D79" s="366"/>
      <c r="E79" s="366"/>
      <c r="F79" s="367"/>
      <c r="G79" s="274">
        <v>1</v>
      </c>
      <c r="H79" s="270"/>
      <c r="I79" s="270"/>
      <c r="J79" s="270"/>
    </row>
    <row r="80" spans="1:10" ht="14.65" thickBot="1">
      <c r="A80" s="365" t="str">
        <f>VLOOKUP(G80,'S5S5.2'!$A$41:$I$50,2,FALSE)</f>
        <v xml:space="preserve">Ensure the parent/guardian seminars outline the parent’s responsibility and opportunities to reduce their teen’s risk, and should include, but not be limited to:
a) modeling safe driving behavior;
b) determining the readiness of the teen to begin the learning process;
c) managing the novice driver’s overall learning-to-drive experience;
d) conducting effective supervised practice driving;
e) determining the teen’s readiness to advance to the next licensing stage and assume broader driving privileges; and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 </v>
      </c>
      <c r="B80" s="366"/>
      <c r="C80" s="366"/>
      <c r="D80" s="366"/>
      <c r="E80" s="366"/>
      <c r="F80" s="367"/>
      <c r="G80" s="274">
        <v>2</v>
      </c>
      <c r="H80" s="270"/>
      <c r="I80" s="270"/>
      <c r="J80" s="270"/>
    </row>
    <row r="81" spans="1:10" ht="15" customHeight="1" thickBot="1">
      <c r="A81" s="365" t="e">
        <f>VLOOKUP(G81,'S5S5.2'!$A$41:$I$50,2,FALSE)</f>
        <v>#N/A</v>
      </c>
      <c r="B81" s="366"/>
      <c r="C81" s="366"/>
      <c r="D81" s="366"/>
      <c r="E81" s="366"/>
      <c r="F81" s="367"/>
      <c r="G81" s="274">
        <v>3</v>
      </c>
      <c r="H81" s="270"/>
      <c r="I81" s="270"/>
      <c r="J81" s="270"/>
    </row>
    <row r="82" spans="1:10" s="270" customFormat="1" ht="15" customHeight="1" thickBot="1">
      <c r="A82" s="276" t="s">
        <v>70</v>
      </c>
      <c r="B82" s="277"/>
      <c r="C82" s="277"/>
      <c r="D82" s="277"/>
      <c r="E82" s="277"/>
      <c r="F82" s="277"/>
      <c r="G82" s="266"/>
    </row>
    <row r="83" spans="1:10" ht="14.65" thickBot="1">
      <c r="A83" s="365" t="str">
        <f>VLOOKUP(G83,'S5S5.3'!$A$41:$I$50,2,FALSE)</f>
        <v>Require driver education providers to ensure parents are informed about their teen’s progress throughout the driver education course, and receive a post-course final assessment report that informs them of the progress and proficiency of their teen driver.</v>
      </c>
      <c r="B83" s="366"/>
      <c r="C83" s="366"/>
      <c r="D83" s="366"/>
      <c r="E83" s="366"/>
      <c r="F83" s="367"/>
      <c r="G83" s="274">
        <v>1</v>
      </c>
      <c r="H83" s="270"/>
      <c r="I83" s="270"/>
      <c r="J83" s="270"/>
    </row>
    <row r="84" spans="1:10" ht="14.65" thickBot="1">
      <c r="A84" s="365" t="e">
        <f>VLOOKUP(G84,'S5S5.3'!$A$41:$I$50,2,FALSE)</f>
        <v>#N/A</v>
      </c>
      <c r="B84" s="366"/>
      <c r="C84" s="366"/>
      <c r="D84" s="366"/>
      <c r="E84" s="366"/>
      <c r="F84" s="367"/>
      <c r="G84" s="274">
        <v>2</v>
      </c>
      <c r="H84" s="270"/>
      <c r="I84" s="270"/>
      <c r="J84" s="270"/>
    </row>
    <row r="85" spans="1:10" ht="15" customHeight="1" thickBot="1">
      <c r="A85" s="365" t="e">
        <f>VLOOKUP(G85,'S5S5.3'!$A$41:$I$50,2,FALSE)</f>
        <v>#N/A</v>
      </c>
      <c r="B85" s="366"/>
      <c r="C85" s="366"/>
      <c r="D85" s="366"/>
      <c r="E85" s="366"/>
      <c r="F85" s="367"/>
      <c r="G85" s="274">
        <v>3</v>
      </c>
      <c r="H85" s="270"/>
      <c r="I85" s="270"/>
      <c r="J85" s="270"/>
    </row>
    <row r="86" spans="1:10" s="270" customFormat="1" ht="15" customHeight="1" thickBot="1">
      <c r="A86" s="271" t="s">
        <v>72</v>
      </c>
      <c r="B86" s="277"/>
      <c r="C86" s="277"/>
      <c r="D86" s="277"/>
      <c r="E86" s="277"/>
      <c r="F86" s="277"/>
      <c r="G86" s="269"/>
    </row>
    <row r="87" spans="1:10" ht="14.65" thickBot="1">
      <c r="A87" s="365" t="str">
        <f>VLOOKUP(G87,'S5S5.4'!$A$41:$I$50,2,FALSE)</f>
        <v xml:space="preserve">Increase access to resources to assist parents/guardians to supervise their teen’s learning-to drive experience, including a sample “Parent-Teen Driving Agreement”. Establish a single location for parents/guardian to have access to all information and resources about the licensing process and supervising their teen’s learning-to drive experience.  </v>
      </c>
      <c r="B87" s="366"/>
      <c r="C87" s="366"/>
      <c r="D87" s="366"/>
      <c r="E87" s="366"/>
      <c r="F87" s="367"/>
      <c r="G87" s="274">
        <v>1</v>
      </c>
      <c r="H87" s="270"/>
      <c r="I87" s="270"/>
      <c r="J87" s="270"/>
    </row>
    <row r="88" spans="1:10" ht="14.65" thickBot="1">
      <c r="A88" s="365" t="e">
        <f>VLOOKUP(G88,'S5S5.4'!$A$41:$I$50,2,FALSE)</f>
        <v>#N/A</v>
      </c>
      <c r="B88" s="366"/>
      <c r="C88" s="366"/>
      <c r="D88" s="366"/>
      <c r="E88" s="366"/>
      <c r="F88" s="367"/>
      <c r="G88" s="274">
        <v>2</v>
      </c>
      <c r="H88" s="270"/>
      <c r="I88" s="270"/>
      <c r="J88" s="270"/>
    </row>
    <row r="89" spans="1:10" ht="15" customHeight="1" thickBot="1">
      <c r="A89" s="365" t="e">
        <f>VLOOKUP(G89,'S5S5.4'!$A$41:$I$50,2,FALSE)</f>
        <v>#N/A</v>
      </c>
      <c r="B89" s="366"/>
      <c r="C89" s="366"/>
      <c r="D89" s="366"/>
      <c r="E89" s="366"/>
      <c r="F89" s="367"/>
      <c r="G89" s="274">
        <v>3</v>
      </c>
      <c r="H89" s="270"/>
      <c r="I89" s="270"/>
      <c r="J89" s="270"/>
    </row>
  </sheetData>
  <mergeCells count="40">
    <mergeCell ref="A79:F79"/>
    <mergeCell ref="A80:F80"/>
    <mergeCell ref="A81:F81"/>
    <mergeCell ref="A89:F89"/>
    <mergeCell ref="A83:F83"/>
    <mergeCell ref="A84:F84"/>
    <mergeCell ref="A85:F85"/>
    <mergeCell ref="A87:F87"/>
    <mergeCell ref="A88:F88"/>
    <mergeCell ref="A65:F65"/>
    <mergeCell ref="A66:F66"/>
    <mergeCell ref="A69:F69"/>
    <mergeCell ref="A76:F76"/>
    <mergeCell ref="A77:F77"/>
    <mergeCell ref="A70:F70"/>
    <mergeCell ref="A75:F75"/>
    <mergeCell ref="A68:F68"/>
    <mergeCell ref="A58:F58"/>
    <mergeCell ref="A60:F60"/>
    <mergeCell ref="A61:F61"/>
    <mergeCell ref="A62:F62"/>
    <mergeCell ref="A64:F64"/>
    <mergeCell ref="A47:F47"/>
    <mergeCell ref="A48:F48"/>
    <mergeCell ref="A50:F50"/>
    <mergeCell ref="A51:F51"/>
    <mergeCell ref="A57:F57"/>
    <mergeCell ref="A56:F56"/>
    <mergeCell ref="A6:B6"/>
    <mergeCell ref="A7:B7"/>
    <mergeCell ref="A8:B8"/>
    <mergeCell ref="A9:B9"/>
    <mergeCell ref="A10:B10"/>
    <mergeCell ref="A44:F44"/>
    <mergeCell ref="A46:F46"/>
    <mergeCell ref="A38:F38"/>
    <mergeCell ref="A39:F39"/>
    <mergeCell ref="A40:F40"/>
    <mergeCell ref="A42:F42"/>
    <mergeCell ref="A43:F43"/>
  </mergeCells>
  <conditionalFormatting sqref="H1">
    <cfRule type="containsText" dxfId="81" priority="1" operator="containsText" text="n/a">
      <formula>NOT(ISERROR(SEARCH("n/a",H1)))</formula>
    </cfRule>
    <cfRule type="containsText" dxfId="80" priority="2" operator="containsText" text="no">
      <formula>NOT(ISERROR(SEARCH("no",H1)))</formula>
    </cfRule>
  </conditionalFormatting>
  <hyperlinks>
    <hyperlink ref="H1" location="TOC!A1" display="Return to Table of Contents" xr:uid="{00000000-0004-0000-2300-000000000000}"/>
    <hyperlink ref="C1" location="'S5'!G3" display="'S5'!G3" xr:uid="{00000000-0004-0000-2300-000001000000}"/>
    <hyperlink ref="D5" location="'S5'!G3" display="'S5'!G3" xr:uid="{00000000-0004-0000-2300-000002000000}"/>
    <hyperlink ref="E5" location="'S5'!G16" display="'S5'!G16" xr:uid="{00000000-0004-0000-2300-000003000000}"/>
    <hyperlink ref="F5" location="'S5'!G28" display="'S5'!G28" xr:uid="{00000000-0004-0000-2300-000004000000}"/>
    <hyperlink ref="G5" location="'S5'!G33" display="'S5'!G33" xr:uid="{00000000-0004-0000-23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2300-000000000000}">
          <x14:formula1>
            <xm:f>Assessment_DataCollection!$V$2:$V$4</xm:f>
          </x14:formula1>
          <xm:sqref>G43:G45 G80:G82 G88:G89 G57:G59 G76:G78 G51:G52 G47:G49 G39:G41 G61:G63 G69:G70 G65:G67 G84:G86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82"/>
  <sheetViews>
    <sheetView topLeftCell="A348" workbookViewId="0">
      <selection activeCell="F11" sqref="F11"/>
    </sheetView>
  </sheetViews>
  <sheetFormatPr defaultRowHeight="14.25"/>
  <cols>
    <col min="1" max="1" width="63.140625" customWidth="1"/>
    <col min="2" max="3" width="25.85546875" style="270" customWidth="1"/>
  </cols>
  <sheetData>
    <row r="1" spans="1:7" ht="14.65" thickBot="1">
      <c r="A1" s="278" t="s">
        <v>1165</v>
      </c>
      <c r="B1" s="293" t="s">
        <v>1166</v>
      </c>
      <c r="C1" s="293" t="s">
        <v>1167</v>
      </c>
      <c r="D1" s="270"/>
      <c r="E1" s="270"/>
      <c r="F1" s="270"/>
      <c r="G1" s="175" t="s">
        <v>81</v>
      </c>
    </row>
    <row r="2" spans="1:7" ht="14.65" thickBot="1">
      <c r="A2" s="387" t="s">
        <v>231</v>
      </c>
      <c r="B2" s="388"/>
      <c r="C2" s="389"/>
      <c r="D2" s="270"/>
      <c r="E2" s="270"/>
      <c r="F2" s="270"/>
      <c r="G2" s="270"/>
    </row>
    <row r="3" spans="1:7" ht="18.399999999999999" thickBot="1">
      <c r="A3" s="279" t="s">
        <v>233</v>
      </c>
      <c r="B3" s="294" t="s">
        <v>365</v>
      </c>
      <c r="C3" s="294" t="s">
        <v>365</v>
      </c>
      <c r="D3" s="270"/>
      <c r="E3" s="270"/>
      <c r="F3" s="270"/>
      <c r="G3" s="270"/>
    </row>
    <row r="4" spans="1:7" ht="18.399999999999999" thickBot="1">
      <c r="A4" s="280" t="s">
        <v>1168</v>
      </c>
      <c r="B4" s="295" t="s">
        <v>365</v>
      </c>
      <c r="C4" s="295" t="s">
        <v>365</v>
      </c>
      <c r="D4" s="270"/>
      <c r="E4" s="270"/>
      <c r="F4" s="270"/>
      <c r="G4" s="270"/>
    </row>
    <row r="5" spans="1:7" ht="18.399999999999999" thickBot="1">
      <c r="A5" s="279" t="s">
        <v>1169</v>
      </c>
      <c r="B5" s="294" t="s">
        <v>546</v>
      </c>
      <c r="C5" s="294" t="s">
        <v>546</v>
      </c>
      <c r="D5" s="270"/>
      <c r="E5" s="270"/>
      <c r="F5" s="270"/>
      <c r="G5" s="270"/>
    </row>
    <row r="6" spans="1:7" ht="18.399999999999999" thickBot="1">
      <c r="A6" s="280" t="s">
        <v>1170</v>
      </c>
      <c r="B6" s="295" t="s">
        <v>365</v>
      </c>
      <c r="C6" s="295" t="s">
        <v>365</v>
      </c>
      <c r="D6" s="270"/>
      <c r="E6" s="270"/>
      <c r="F6" s="270"/>
      <c r="G6" s="270"/>
    </row>
    <row r="7" spans="1:7" ht="18.399999999999999" thickBot="1">
      <c r="A7" s="279" t="s">
        <v>1171</v>
      </c>
      <c r="B7" s="294" t="s">
        <v>365</v>
      </c>
      <c r="C7" s="294" t="s">
        <v>365</v>
      </c>
      <c r="D7" s="270"/>
      <c r="E7" s="270"/>
      <c r="F7" s="270"/>
      <c r="G7" s="270"/>
    </row>
    <row r="8" spans="1:7" ht="18.399999999999999" thickBot="1">
      <c r="A8" s="280" t="s">
        <v>1172</v>
      </c>
      <c r="B8" s="295" t="s">
        <v>365</v>
      </c>
      <c r="C8" s="295" t="s">
        <v>365</v>
      </c>
      <c r="D8" s="270"/>
      <c r="E8" s="270"/>
      <c r="F8" s="270"/>
      <c r="G8" s="270"/>
    </row>
    <row r="9" spans="1:7" ht="14.65" thickBot="1">
      <c r="A9" s="279" t="s">
        <v>289</v>
      </c>
      <c r="B9" s="294" t="s">
        <v>365</v>
      </c>
      <c r="C9" s="294" t="s">
        <v>365</v>
      </c>
      <c r="D9" s="270"/>
      <c r="E9" s="270"/>
      <c r="F9" s="270"/>
      <c r="G9" s="270"/>
    </row>
    <row r="10" spans="1:7" ht="18.399999999999999" thickBot="1">
      <c r="A10" s="280" t="s">
        <v>1173</v>
      </c>
      <c r="B10" s="295" t="s">
        <v>365</v>
      </c>
      <c r="C10" s="295" t="s">
        <v>365</v>
      </c>
      <c r="D10" s="270"/>
      <c r="E10" s="270"/>
      <c r="F10" s="270"/>
      <c r="G10" s="270"/>
    </row>
    <row r="11" spans="1:7" ht="14.65" thickBot="1">
      <c r="A11" s="279" t="s">
        <v>1174</v>
      </c>
      <c r="B11" s="294" t="s">
        <v>365</v>
      </c>
      <c r="C11" s="294" t="s">
        <v>365</v>
      </c>
      <c r="D11" s="270"/>
      <c r="E11" s="270"/>
      <c r="F11" s="270"/>
      <c r="G11" s="270"/>
    </row>
    <row r="12" spans="1:7" ht="18.399999999999999" thickBot="1">
      <c r="A12" s="280" t="s">
        <v>1175</v>
      </c>
      <c r="B12" s="295" t="s">
        <v>365</v>
      </c>
      <c r="C12" s="295" t="s">
        <v>365</v>
      </c>
      <c r="D12" s="270"/>
      <c r="E12" s="270"/>
      <c r="F12" s="270"/>
      <c r="G12" s="270"/>
    </row>
    <row r="13" spans="1:7" ht="14.65" thickBot="1">
      <c r="A13" s="279" t="s">
        <v>309</v>
      </c>
      <c r="B13" s="294" t="s">
        <v>365</v>
      </c>
      <c r="C13" s="294" t="s">
        <v>365</v>
      </c>
      <c r="D13" s="270"/>
      <c r="E13" s="270"/>
      <c r="F13" s="270"/>
      <c r="G13" s="270"/>
    </row>
    <row r="14" spans="1:7" ht="14.65" thickBot="1">
      <c r="A14" s="280" t="s">
        <v>326</v>
      </c>
      <c r="B14" s="295" t="s">
        <v>365</v>
      </c>
      <c r="C14" s="295" t="s">
        <v>365</v>
      </c>
      <c r="D14" s="270"/>
      <c r="E14" s="270"/>
      <c r="F14" s="270"/>
      <c r="G14" s="270"/>
    </row>
    <row r="15" spans="1:7" ht="14.65" thickBot="1">
      <c r="A15" s="390" t="s">
        <v>1176</v>
      </c>
      <c r="B15" s="391"/>
      <c r="C15" s="392"/>
      <c r="D15" s="270"/>
      <c r="E15" s="270"/>
      <c r="F15" s="270"/>
      <c r="G15" s="270"/>
    </row>
    <row r="16" spans="1:7" ht="14.65" thickBot="1">
      <c r="A16" s="280" t="s">
        <v>337</v>
      </c>
      <c r="B16" s="295" t="s">
        <v>365</v>
      </c>
      <c r="C16" s="295" t="s">
        <v>365</v>
      </c>
      <c r="D16" s="270"/>
      <c r="E16" s="270"/>
      <c r="F16" s="270"/>
      <c r="G16" s="270"/>
    </row>
    <row r="17" spans="1:3" ht="18.399999999999999" thickBot="1">
      <c r="A17" s="279" t="s">
        <v>1177</v>
      </c>
      <c r="B17" s="294" t="s">
        <v>365</v>
      </c>
      <c r="C17" s="294" t="s">
        <v>365</v>
      </c>
    </row>
    <row r="18" spans="1:3" ht="18.399999999999999" thickBot="1">
      <c r="A18" s="280" t="s">
        <v>1178</v>
      </c>
      <c r="B18" s="295" t="s">
        <v>546</v>
      </c>
      <c r="C18" s="295" t="s">
        <v>546</v>
      </c>
    </row>
    <row r="19" spans="1:3" ht="18.399999999999999" thickBot="1">
      <c r="A19" s="279" t="s">
        <v>1179</v>
      </c>
      <c r="B19" s="294" t="s">
        <v>365</v>
      </c>
      <c r="C19" s="294" t="s">
        <v>365</v>
      </c>
    </row>
    <row r="20" spans="1:3" ht="14.65" thickBot="1">
      <c r="A20" s="280" t="s">
        <v>1180</v>
      </c>
      <c r="B20" s="295" t="s">
        <v>365</v>
      </c>
      <c r="C20" s="295" t="s">
        <v>365</v>
      </c>
    </row>
    <row r="21" spans="1:3" ht="14.65" thickBot="1">
      <c r="A21" s="279" t="s">
        <v>370</v>
      </c>
      <c r="B21" s="294" t="s">
        <v>365</v>
      </c>
      <c r="C21" s="294" t="s">
        <v>365</v>
      </c>
    </row>
    <row r="22" spans="1:3" ht="18.399999999999999" thickBot="1">
      <c r="A22" s="280" t="s">
        <v>1181</v>
      </c>
      <c r="B22" s="295" t="s">
        <v>365</v>
      </c>
      <c r="C22" s="295" t="s">
        <v>365</v>
      </c>
    </row>
    <row r="23" spans="1:3" ht="18.399999999999999" thickBot="1">
      <c r="A23" s="279" t="s">
        <v>1182</v>
      </c>
      <c r="B23" s="294" t="s">
        <v>365</v>
      </c>
      <c r="C23" s="294" t="s">
        <v>365</v>
      </c>
    </row>
    <row r="24" spans="1:3" ht="18.399999999999999" thickBot="1">
      <c r="A24" s="280" t="s">
        <v>1183</v>
      </c>
      <c r="B24" s="295" t="s">
        <v>365</v>
      </c>
      <c r="C24" s="295" t="s">
        <v>365</v>
      </c>
    </row>
    <row r="25" spans="1:3" ht="18.399999999999999" thickBot="1">
      <c r="A25" s="279" t="s">
        <v>1184</v>
      </c>
      <c r="B25" s="294" t="s">
        <v>365</v>
      </c>
      <c r="C25" s="294" t="s">
        <v>365</v>
      </c>
    </row>
    <row r="26" spans="1:3" ht="18.399999999999999" thickBot="1">
      <c r="A26" s="280" t="s">
        <v>411</v>
      </c>
      <c r="B26" s="295" t="s">
        <v>365</v>
      </c>
      <c r="C26" s="295" t="s">
        <v>365</v>
      </c>
    </row>
    <row r="27" spans="1:3" ht="18.399999999999999" thickBot="1">
      <c r="A27" s="279" t="s">
        <v>1185</v>
      </c>
      <c r="B27" s="294" t="s">
        <v>365</v>
      </c>
      <c r="C27" s="294" t="s">
        <v>365</v>
      </c>
    </row>
    <row r="28" spans="1:3" ht="27.4" thickBot="1">
      <c r="A28" s="280" t="s">
        <v>1186</v>
      </c>
      <c r="B28" s="295" t="s">
        <v>365</v>
      </c>
      <c r="C28" s="295" t="s">
        <v>365</v>
      </c>
    </row>
    <row r="29" spans="1:3" ht="14.65" thickBot="1">
      <c r="A29" s="279" t="s">
        <v>1187</v>
      </c>
      <c r="B29" s="294" t="s">
        <v>365</v>
      </c>
      <c r="C29" s="294" t="s">
        <v>365</v>
      </c>
    </row>
    <row r="30" spans="1:3" ht="27.4" thickBot="1">
      <c r="A30" s="280" t="s">
        <v>440</v>
      </c>
      <c r="B30" s="295" t="s">
        <v>365</v>
      </c>
      <c r="C30" s="295" t="s">
        <v>365</v>
      </c>
    </row>
    <row r="31" spans="1:3" ht="18.399999999999999" thickBot="1">
      <c r="A31" s="279" t="s">
        <v>446</v>
      </c>
      <c r="B31" s="296"/>
      <c r="C31" s="296"/>
    </row>
    <row r="32" spans="1:3" ht="14.65" thickBot="1">
      <c r="A32" s="280" t="s">
        <v>1188</v>
      </c>
      <c r="B32" s="295" t="s">
        <v>365</v>
      </c>
      <c r="C32" s="295" t="s">
        <v>365</v>
      </c>
    </row>
    <row r="33" spans="1:3" ht="14.65" thickBot="1">
      <c r="A33" s="279" t="s">
        <v>1189</v>
      </c>
      <c r="B33" s="294" t="s">
        <v>365</v>
      </c>
      <c r="C33" s="294" t="s">
        <v>365</v>
      </c>
    </row>
    <row r="34" spans="1:3" ht="18.399999999999999" thickBot="1">
      <c r="A34" s="280" t="s">
        <v>1190</v>
      </c>
      <c r="B34" s="295" t="s">
        <v>365</v>
      </c>
      <c r="C34" s="295" t="s">
        <v>365</v>
      </c>
    </row>
    <row r="35" spans="1:3" ht="14.65" thickBot="1">
      <c r="A35" s="279" t="s">
        <v>1191</v>
      </c>
      <c r="B35" s="294" t="s">
        <v>365</v>
      </c>
      <c r="C35" s="294" t="s">
        <v>365</v>
      </c>
    </row>
    <row r="36" spans="1:3" ht="18.399999999999999" thickBot="1">
      <c r="A36" s="280" t="s">
        <v>457</v>
      </c>
      <c r="B36" s="295" t="s">
        <v>365</v>
      </c>
      <c r="C36" s="295" t="s">
        <v>365</v>
      </c>
    </row>
    <row r="37" spans="1:3" ht="18.399999999999999" thickBot="1">
      <c r="A37" s="279" t="s">
        <v>461</v>
      </c>
      <c r="B37" s="294" t="s">
        <v>365</v>
      </c>
      <c r="C37" s="294" t="s">
        <v>365</v>
      </c>
    </row>
    <row r="38" spans="1:3" ht="18.399999999999999" thickBot="1">
      <c r="A38" s="280" t="s">
        <v>470</v>
      </c>
      <c r="B38" s="295" t="s">
        <v>365</v>
      </c>
      <c r="C38" s="295" t="s">
        <v>365</v>
      </c>
    </row>
    <row r="39" spans="1:3" ht="14.65" thickBot="1">
      <c r="A39" s="390" t="s">
        <v>1192</v>
      </c>
      <c r="B39" s="391"/>
      <c r="C39" s="392"/>
    </row>
    <row r="40" spans="1:3" ht="27.4" thickBot="1">
      <c r="A40" s="280" t="s">
        <v>1193</v>
      </c>
      <c r="B40" s="295" t="s">
        <v>365</v>
      </c>
      <c r="C40" s="295" t="s">
        <v>365</v>
      </c>
    </row>
    <row r="41" spans="1:3" ht="18.399999999999999" thickBot="1">
      <c r="A41" s="279" t="s">
        <v>486</v>
      </c>
      <c r="B41" s="294" t="s">
        <v>365</v>
      </c>
      <c r="C41" s="294" t="s">
        <v>365</v>
      </c>
    </row>
    <row r="42" spans="1:3" ht="18.399999999999999" thickBot="1">
      <c r="A42" s="280" t="s">
        <v>495</v>
      </c>
      <c r="B42" s="295" t="s">
        <v>546</v>
      </c>
      <c r="C42" s="295" t="s">
        <v>546</v>
      </c>
    </row>
    <row r="43" spans="1:3" ht="14.65" thickBot="1">
      <c r="A43" s="279" t="s">
        <v>510</v>
      </c>
      <c r="B43" s="294" t="s">
        <v>546</v>
      </c>
      <c r="C43" s="294" t="s">
        <v>546</v>
      </c>
    </row>
    <row r="44" spans="1:3" ht="18.399999999999999" thickBot="1">
      <c r="A44" s="280" t="s">
        <v>524</v>
      </c>
      <c r="B44" s="295" t="s">
        <v>365</v>
      </c>
      <c r="C44" s="295" t="s">
        <v>365</v>
      </c>
    </row>
    <row r="45" spans="1:3" ht="14.65" thickBot="1">
      <c r="A45" s="390" t="s">
        <v>1194</v>
      </c>
      <c r="B45" s="391"/>
      <c r="C45" s="392"/>
    </row>
    <row r="46" spans="1:3" ht="36.4" thickBot="1">
      <c r="A46" s="280" t="s">
        <v>1195</v>
      </c>
      <c r="B46" s="297"/>
      <c r="C46" s="297"/>
    </row>
    <row r="47" spans="1:3" ht="18.399999999999999" thickBot="1">
      <c r="A47" s="279" t="s">
        <v>1196</v>
      </c>
      <c r="B47" s="294" t="s">
        <v>365</v>
      </c>
      <c r="C47" s="294" t="s">
        <v>365</v>
      </c>
    </row>
    <row r="48" spans="1:3" ht="14.65" thickBot="1">
      <c r="A48" s="280" t="s">
        <v>1197</v>
      </c>
      <c r="B48" s="295" t="s">
        <v>546</v>
      </c>
      <c r="C48" s="295" t="s">
        <v>546</v>
      </c>
    </row>
    <row r="49" spans="1:3" ht="14.65" thickBot="1">
      <c r="A49" s="279" t="s">
        <v>1198</v>
      </c>
      <c r="B49" s="294" t="s">
        <v>546</v>
      </c>
      <c r="C49" s="294" t="s">
        <v>546</v>
      </c>
    </row>
    <row r="50" spans="1:3" ht="14.65" thickBot="1">
      <c r="A50" s="280" t="s">
        <v>1199</v>
      </c>
      <c r="B50" s="295" t="s">
        <v>365</v>
      </c>
      <c r="C50" s="295" t="s">
        <v>365</v>
      </c>
    </row>
    <row r="51" spans="1:3" ht="14.65" thickBot="1">
      <c r="A51" s="279" t="s">
        <v>1200</v>
      </c>
      <c r="B51" s="294" t="s">
        <v>365</v>
      </c>
      <c r="C51" s="294" t="s">
        <v>365</v>
      </c>
    </row>
    <row r="52" spans="1:3" ht="14.65" thickBot="1">
      <c r="A52" s="387" t="s">
        <v>1201</v>
      </c>
      <c r="B52" s="388"/>
      <c r="C52" s="389"/>
    </row>
    <row r="53" spans="1:3" ht="27.4" thickBot="1">
      <c r="A53" s="279" t="s">
        <v>1202</v>
      </c>
      <c r="B53" s="294" t="s">
        <v>365</v>
      </c>
      <c r="C53" s="294" t="s">
        <v>365</v>
      </c>
    </row>
    <row r="54" spans="1:3" ht="14.65" thickBot="1">
      <c r="A54" s="387" t="s">
        <v>1203</v>
      </c>
      <c r="B54" s="388"/>
      <c r="C54" s="389"/>
    </row>
    <row r="55" spans="1:3" ht="14.65" thickBot="1">
      <c r="A55" s="279" t="s">
        <v>1204</v>
      </c>
      <c r="B55" s="294" t="s">
        <v>365</v>
      </c>
      <c r="C55" s="294" t="s">
        <v>365</v>
      </c>
    </row>
    <row r="56" spans="1:3" ht="14.65" thickBot="1">
      <c r="A56" s="280" t="s">
        <v>1205</v>
      </c>
      <c r="B56" s="295" t="s">
        <v>365</v>
      </c>
      <c r="C56" s="295" t="s">
        <v>365</v>
      </c>
    </row>
    <row r="57" spans="1:3" ht="14.65" thickBot="1">
      <c r="A57" s="279" t="s">
        <v>1206</v>
      </c>
      <c r="B57" s="294" t="s">
        <v>365</v>
      </c>
      <c r="C57" s="294" t="s">
        <v>365</v>
      </c>
    </row>
    <row r="58" spans="1:3" ht="18.399999999999999" thickBot="1">
      <c r="A58" s="280" t="s">
        <v>1207</v>
      </c>
      <c r="B58" s="295" t="s">
        <v>365</v>
      </c>
      <c r="C58" s="295" t="s">
        <v>365</v>
      </c>
    </row>
    <row r="59" spans="1:3" ht="27.4" thickBot="1">
      <c r="A59" s="279" t="s">
        <v>1208</v>
      </c>
      <c r="B59" s="294" t="s">
        <v>365</v>
      </c>
      <c r="C59" s="294" t="s">
        <v>365</v>
      </c>
    </row>
    <row r="60" spans="1:3" ht="14.65" thickBot="1">
      <c r="A60" s="280" t="s">
        <v>1209</v>
      </c>
      <c r="B60" s="295" t="s">
        <v>365</v>
      </c>
      <c r="C60" s="295" t="s">
        <v>365</v>
      </c>
    </row>
    <row r="61" spans="1:3" ht="18.399999999999999" thickBot="1">
      <c r="A61" s="279" t="s">
        <v>1210</v>
      </c>
      <c r="B61" s="294" t="s">
        <v>365</v>
      </c>
      <c r="C61" s="294" t="s">
        <v>365</v>
      </c>
    </row>
    <row r="62" spans="1:3" ht="18.399999999999999" thickBot="1">
      <c r="A62" s="280" t="s">
        <v>1211</v>
      </c>
      <c r="B62" s="295" t="s">
        <v>546</v>
      </c>
      <c r="C62" s="295" t="s">
        <v>546</v>
      </c>
    </row>
    <row r="63" spans="1:3" ht="18.399999999999999" thickBot="1">
      <c r="A63" s="279" t="s">
        <v>1212</v>
      </c>
      <c r="B63" s="294" t="s">
        <v>365</v>
      </c>
      <c r="C63" s="294" t="s">
        <v>365</v>
      </c>
    </row>
    <row r="64" spans="1:3" ht="14.65" thickBot="1">
      <c r="A64" s="280" t="s">
        <v>1213</v>
      </c>
      <c r="B64" s="297"/>
      <c r="C64" s="297"/>
    </row>
    <row r="65" spans="1:3" ht="14.65" thickBot="1">
      <c r="A65" s="279" t="s">
        <v>1214</v>
      </c>
      <c r="B65" s="294" t="s">
        <v>546</v>
      </c>
      <c r="C65" s="294" t="s">
        <v>546</v>
      </c>
    </row>
    <row r="66" spans="1:3" ht="14.65" thickBot="1">
      <c r="A66" s="280" t="s">
        <v>1215</v>
      </c>
      <c r="B66" s="295" t="s">
        <v>365</v>
      </c>
      <c r="C66" s="295" t="s">
        <v>365</v>
      </c>
    </row>
    <row r="67" spans="1:3" ht="18.399999999999999" thickBot="1">
      <c r="A67" s="279" t="s">
        <v>1216</v>
      </c>
      <c r="B67" s="296"/>
      <c r="C67" s="296"/>
    </row>
    <row r="68" spans="1:3" ht="14.65" thickBot="1">
      <c r="A68" s="280" t="s">
        <v>1217</v>
      </c>
      <c r="B68" s="295" t="s">
        <v>365</v>
      </c>
      <c r="C68" s="295" t="s">
        <v>365</v>
      </c>
    </row>
    <row r="69" spans="1:3" ht="14.65" thickBot="1">
      <c r="A69" s="279" t="s">
        <v>1218</v>
      </c>
      <c r="B69" s="294" t="s">
        <v>546</v>
      </c>
      <c r="C69" s="294" t="s">
        <v>546</v>
      </c>
    </row>
    <row r="70" spans="1:3" ht="14.65" thickBot="1">
      <c r="A70" s="280" t="s">
        <v>1219</v>
      </c>
      <c r="B70" s="295" t="s">
        <v>546</v>
      </c>
      <c r="C70" s="295" t="s">
        <v>546</v>
      </c>
    </row>
    <row r="71" spans="1:3" ht="14.65" thickBot="1">
      <c r="A71" s="279" t="s">
        <v>1220</v>
      </c>
      <c r="B71" s="294" t="s">
        <v>546</v>
      </c>
      <c r="C71" s="294" t="s">
        <v>546</v>
      </c>
    </row>
    <row r="72" spans="1:3" ht="14.65" thickBot="1">
      <c r="A72" s="280" t="s">
        <v>1221</v>
      </c>
      <c r="B72" s="295" t="s">
        <v>546</v>
      </c>
      <c r="C72" s="295" t="s">
        <v>546</v>
      </c>
    </row>
    <row r="73" spans="1:3" ht="14.65" thickBot="1">
      <c r="A73" s="279" t="s">
        <v>1222</v>
      </c>
      <c r="B73" s="294" t="s">
        <v>546</v>
      </c>
      <c r="C73" s="294" t="s">
        <v>546</v>
      </c>
    </row>
    <row r="74" spans="1:3" ht="18.399999999999999" thickBot="1">
      <c r="A74" s="280" t="s">
        <v>1223</v>
      </c>
      <c r="B74" s="295" t="s">
        <v>365</v>
      </c>
      <c r="C74" s="295" t="s">
        <v>365</v>
      </c>
    </row>
    <row r="75" spans="1:3" ht="27.4" thickBot="1">
      <c r="A75" s="279" t="s">
        <v>1224</v>
      </c>
      <c r="B75" s="294" t="s">
        <v>365</v>
      </c>
      <c r="C75" s="294" t="s">
        <v>365</v>
      </c>
    </row>
    <row r="76" spans="1:3" ht="18.399999999999999" thickBot="1">
      <c r="A76" s="280" t="s">
        <v>1225</v>
      </c>
      <c r="B76" s="295" t="s">
        <v>365</v>
      </c>
      <c r="C76" s="295" t="s">
        <v>365</v>
      </c>
    </row>
    <row r="77" spans="1:3" ht="18.399999999999999" thickBot="1">
      <c r="A77" s="279" t="s">
        <v>1226</v>
      </c>
      <c r="B77" s="294" t="s">
        <v>365</v>
      </c>
      <c r="C77" s="294" t="s">
        <v>365</v>
      </c>
    </row>
    <row r="78" spans="1:3" ht="18.399999999999999" thickBot="1">
      <c r="A78" s="280" t="s">
        <v>1227</v>
      </c>
      <c r="B78" s="295" t="s">
        <v>365</v>
      </c>
      <c r="C78" s="295" t="s">
        <v>365</v>
      </c>
    </row>
    <row r="79" spans="1:3" ht="18.399999999999999" thickBot="1">
      <c r="A79" s="279" t="s">
        <v>1228</v>
      </c>
      <c r="B79" s="296"/>
      <c r="C79" s="296"/>
    </row>
    <row r="80" spans="1:3" ht="14.65" thickBot="1">
      <c r="A80" s="280" t="s">
        <v>1229</v>
      </c>
      <c r="B80" s="295" t="s">
        <v>546</v>
      </c>
      <c r="C80" s="295" t="s">
        <v>546</v>
      </c>
    </row>
    <row r="81" spans="1:3" ht="14.65" thickBot="1">
      <c r="A81" s="279" t="s">
        <v>1230</v>
      </c>
      <c r="B81" s="294" t="s">
        <v>365</v>
      </c>
      <c r="C81" s="294" t="s">
        <v>365</v>
      </c>
    </row>
    <row r="82" spans="1:3" ht="14.65" thickBot="1">
      <c r="A82" s="280" t="s">
        <v>1231</v>
      </c>
      <c r="B82" s="295" t="s">
        <v>546</v>
      </c>
      <c r="C82" s="295" t="s">
        <v>546</v>
      </c>
    </row>
    <row r="83" spans="1:3" ht="14.65" thickBot="1">
      <c r="A83" s="279" t="s">
        <v>1232</v>
      </c>
      <c r="B83" s="294" t="s">
        <v>365</v>
      </c>
      <c r="C83" s="294" t="s">
        <v>365</v>
      </c>
    </row>
    <row r="84" spans="1:3" ht="18.399999999999999" thickBot="1">
      <c r="A84" s="280" t="s">
        <v>1233</v>
      </c>
      <c r="B84" s="295" t="s">
        <v>365</v>
      </c>
      <c r="C84" s="295" t="s">
        <v>365</v>
      </c>
    </row>
    <row r="85" spans="1:3" ht="27.4" thickBot="1">
      <c r="A85" s="279" t="s">
        <v>1234</v>
      </c>
      <c r="B85" s="294" t="s">
        <v>365</v>
      </c>
      <c r="C85" s="294" t="s">
        <v>365</v>
      </c>
    </row>
    <row r="86" spans="1:3" ht="27.4" thickBot="1">
      <c r="A86" s="280" t="s">
        <v>1235</v>
      </c>
      <c r="B86" s="295" t="s">
        <v>365</v>
      </c>
      <c r="C86" s="295" t="s">
        <v>365</v>
      </c>
    </row>
    <row r="87" spans="1:3" ht="14.65" thickBot="1">
      <c r="A87" s="390" t="s">
        <v>1236</v>
      </c>
      <c r="B87" s="391"/>
      <c r="C87" s="392"/>
    </row>
    <row r="88" spans="1:3" ht="27.4" thickBot="1">
      <c r="A88" s="280" t="s">
        <v>1237</v>
      </c>
      <c r="B88" s="295" t="s">
        <v>365</v>
      </c>
      <c r="C88" s="295" t="s">
        <v>365</v>
      </c>
    </row>
    <row r="89" spans="1:3" ht="18.399999999999999" thickBot="1">
      <c r="A89" s="279" t="s">
        <v>1238</v>
      </c>
      <c r="B89" s="294" t="s">
        <v>365</v>
      </c>
      <c r="C89" s="294" t="s">
        <v>365</v>
      </c>
    </row>
    <row r="90" spans="1:3" ht="18.399999999999999" thickBot="1">
      <c r="A90" s="280" t="s">
        <v>1239</v>
      </c>
      <c r="B90" s="295" t="s">
        <v>365</v>
      </c>
      <c r="C90" s="295" t="s">
        <v>365</v>
      </c>
    </row>
    <row r="91" spans="1:3" ht="18.399999999999999" thickBot="1">
      <c r="A91" s="279" t="s">
        <v>1240</v>
      </c>
      <c r="B91" s="294" t="s">
        <v>365</v>
      </c>
      <c r="C91" s="294" t="s">
        <v>365</v>
      </c>
    </row>
    <row r="92" spans="1:3" ht="18.399999999999999" thickBot="1">
      <c r="A92" s="280" t="s">
        <v>1241</v>
      </c>
      <c r="B92" s="295" t="s">
        <v>365</v>
      </c>
      <c r="C92" s="295" t="s">
        <v>365</v>
      </c>
    </row>
    <row r="93" spans="1:3" ht="14.65" thickBot="1">
      <c r="A93" s="279" t="s">
        <v>1242</v>
      </c>
      <c r="B93" s="296"/>
      <c r="C93" s="296"/>
    </row>
    <row r="94" spans="1:3" ht="14.65" thickBot="1">
      <c r="A94" s="280" t="s">
        <v>1243</v>
      </c>
      <c r="B94" s="295" t="s">
        <v>365</v>
      </c>
      <c r="C94" s="295" t="s">
        <v>365</v>
      </c>
    </row>
    <row r="95" spans="1:3" ht="14.65" thickBot="1">
      <c r="A95" s="279" t="s">
        <v>1244</v>
      </c>
      <c r="B95" s="294" t="s">
        <v>365</v>
      </c>
      <c r="C95" s="294" t="s">
        <v>365</v>
      </c>
    </row>
    <row r="96" spans="1:3" ht="14.65" thickBot="1">
      <c r="A96" s="280" t="s">
        <v>1245</v>
      </c>
      <c r="B96" s="295" t="s">
        <v>365</v>
      </c>
      <c r="C96" s="295" t="s">
        <v>365</v>
      </c>
    </row>
    <row r="97" spans="1:3" ht="14.65" thickBot="1">
      <c r="A97" s="279" t="s">
        <v>1246</v>
      </c>
      <c r="B97" s="294" t="s">
        <v>365</v>
      </c>
      <c r="C97" s="294" t="s">
        <v>365</v>
      </c>
    </row>
    <row r="98" spans="1:3" ht="14.65" thickBot="1">
      <c r="A98" s="280" t="s">
        <v>1247</v>
      </c>
      <c r="B98" s="295" t="s">
        <v>365</v>
      </c>
      <c r="C98" s="295" t="s">
        <v>365</v>
      </c>
    </row>
    <row r="99" spans="1:3" ht="14.65" thickBot="1">
      <c r="A99" s="279" t="s">
        <v>1248</v>
      </c>
      <c r="B99" s="294" t="s">
        <v>365</v>
      </c>
      <c r="C99" s="294" t="s">
        <v>365</v>
      </c>
    </row>
    <row r="100" spans="1:3" ht="14.65" thickBot="1">
      <c r="A100" s="387" t="s">
        <v>1249</v>
      </c>
      <c r="B100" s="388"/>
      <c r="C100" s="389"/>
    </row>
    <row r="101" spans="1:3" ht="18.399999999999999" thickBot="1">
      <c r="A101" s="279" t="s">
        <v>1250</v>
      </c>
      <c r="B101" s="294" t="s">
        <v>365</v>
      </c>
      <c r="C101" s="294" t="s">
        <v>365</v>
      </c>
    </row>
    <row r="102" spans="1:3" ht="14.65" thickBot="1">
      <c r="A102" s="280" t="s">
        <v>1251</v>
      </c>
      <c r="B102" s="295" t="s">
        <v>365</v>
      </c>
      <c r="C102" s="295" t="s">
        <v>365</v>
      </c>
    </row>
    <row r="103" spans="1:3" ht="14.65" thickBot="1">
      <c r="A103" s="279" t="s">
        <v>1252</v>
      </c>
      <c r="B103" s="294" t="s">
        <v>365</v>
      </c>
      <c r="C103" s="294" t="s">
        <v>365</v>
      </c>
    </row>
    <row r="104" spans="1:3" ht="18.399999999999999" thickBot="1">
      <c r="A104" s="280" t="s">
        <v>1253</v>
      </c>
      <c r="B104" s="295" t="s">
        <v>365</v>
      </c>
      <c r="C104" s="295" t="s">
        <v>365</v>
      </c>
    </row>
    <row r="105" spans="1:3" ht="14.65" thickBot="1">
      <c r="A105" s="279" t="s">
        <v>1254</v>
      </c>
      <c r="B105" s="296"/>
      <c r="C105" s="296"/>
    </row>
    <row r="106" spans="1:3" ht="14.65" thickBot="1">
      <c r="A106" s="280" t="s">
        <v>1255</v>
      </c>
      <c r="B106" s="295" t="s">
        <v>365</v>
      </c>
      <c r="C106" s="295" t="s">
        <v>365</v>
      </c>
    </row>
    <row r="107" spans="1:3" ht="14.65" thickBot="1">
      <c r="A107" s="279" t="s">
        <v>1256</v>
      </c>
      <c r="B107" s="294" t="s">
        <v>365</v>
      </c>
      <c r="C107" s="294" t="s">
        <v>365</v>
      </c>
    </row>
    <row r="108" spans="1:3" ht="18.399999999999999" thickBot="1">
      <c r="A108" s="280" t="s">
        <v>1257</v>
      </c>
      <c r="B108" s="295" t="s">
        <v>365</v>
      </c>
      <c r="C108" s="295" t="s">
        <v>365</v>
      </c>
    </row>
    <row r="109" spans="1:3" ht="18.399999999999999" thickBot="1">
      <c r="A109" s="279" t="s">
        <v>1258</v>
      </c>
      <c r="B109" s="294" t="s">
        <v>365</v>
      </c>
      <c r="C109" s="294" t="s">
        <v>365</v>
      </c>
    </row>
    <row r="110" spans="1:3" ht="14.65" thickBot="1">
      <c r="A110" s="280" t="s">
        <v>1259</v>
      </c>
      <c r="B110" s="295" t="s">
        <v>365</v>
      </c>
      <c r="C110" s="295" t="s">
        <v>365</v>
      </c>
    </row>
    <row r="111" spans="1:3" ht="18.399999999999999" thickBot="1">
      <c r="A111" s="279" t="s">
        <v>1260</v>
      </c>
      <c r="B111" s="294" t="s">
        <v>365</v>
      </c>
      <c r="C111" s="294" t="s">
        <v>365</v>
      </c>
    </row>
    <row r="112" spans="1:3" ht="18.399999999999999" thickBot="1">
      <c r="A112" s="280" t="s">
        <v>1261</v>
      </c>
      <c r="B112" s="295" t="s">
        <v>546</v>
      </c>
      <c r="C112" s="295" t="s">
        <v>546</v>
      </c>
    </row>
    <row r="113" spans="1:3" ht="14.65" thickBot="1">
      <c r="A113" s="279" t="s">
        <v>1262</v>
      </c>
      <c r="B113" s="296"/>
      <c r="C113" s="296"/>
    </row>
    <row r="114" spans="1:3" ht="14.65" thickBot="1">
      <c r="A114" s="280" t="s">
        <v>1263</v>
      </c>
      <c r="B114" s="295" t="s">
        <v>365</v>
      </c>
      <c r="C114" s="295" t="s">
        <v>365</v>
      </c>
    </row>
    <row r="115" spans="1:3" ht="14.65" thickBot="1">
      <c r="A115" s="279" t="s">
        <v>1264</v>
      </c>
      <c r="B115" s="294" t="s">
        <v>365</v>
      </c>
      <c r="C115" s="294" t="s">
        <v>365</v>
      </c>
    </row>
    <row r="116" spans="1:3" ht="14.65" thickBot="1">
      <c r="A116" s="280" t="s">
        <v>1265</v>
      </c>
      <c r="B116" s="295" t="s">
        <v>365</v>
      </c>
      <c r="C116" s="295" t="s">
        <v>365</v>
      </c>
    </row>
    <row r="117" spans="1:3" ht="14.65" thickBot="1">
      <c r="A117" s="279" t="s">
        <v>1266</v>
      </c>
      <c r="B117" s="294" t="s">
        <v>365</v>
      </c>
      <c r="C117" s="294" t="s">
        <v>365</v>
      </c>
    </row>
    <row r="118" spans="1:3" ht="14.65" thickBot="1">
      <c r="A118" s="280" t="s">
        <v>1267</v>
      </c>
      <c r="B118" s="295" t="s">
        <v>365</v>
      </c>
      <c r="C118" s="295" t="s">
        <v>365</v>
      </c>
    </row>
    <row r="119" spans="1:3" ht="14.65" thickBot="1">
      <c r="A119" s="279" t="s">
        <v>1268</v>
      </c>
      <c r="B119" s="294" t="s">
        <v>546</v>
      </c>
      <c r="C119" s="294" t="s">
        <v>546</v>
      </c>
    </row>
    <row r="120" spans="1:3" ht="14.65" thickBot="1">
      <c r="A120" s="280" t="s">
        <v>1269</v>
      </c>
      <c r="B120" s="295" t="s">
        <v>365</v>
      </c>
      <c r="C120" s="295" t="s">
        <v>365</v>
      </c>
    </row>
    <row r="121" spans="1:3" ht="14.65" thickBot="1">
      <c r="A121" s="279" t="s">
        <v>1270</v>
      </c>
      <c r="B121" s="294" t="s">
        <v>365</v>
      </c>
      <c r="C121" s="294" t="s">
        <v>365</v>
      </c>
    </row>
    <row r="122" spans="1:3" ht="14.65" thickBot="1">
      <c r="A122" s="280" t="s">
        <v>1271</v>
      </c>
      <c r="B122" s="295" t="s">
        <v>365</v>
      </c>
      <c r="C122" s="295" t="s">
        <v>365</v>
      </c>
    </row>
    <row r="123" spans="1:3" ht="27.4" thickBot="1">
      <c r="A123" s="279" t="s">
        <v>1272</v>
      </c>
      <c r="B123" s="294" t="s">
        <v>365</v>
      </c>
      <c r="C123" s="294" t="s">
        <v>365</v>
      </c>
    </row>
    <row r="124" spans="1:3" ht="14.65" thickBot="1">
      <c r="A124" s="280" t="s">
        <v>1273</v>
      </c>
      <c r="B124" s="297"/>
      <c r="C124" s="297"/>
    </row>
    <row r="125" spans="1:3" ht="14.65" thickBot="1">
      <c r="A125" s="279" t="s">
        <v>1274</v>
      </c>
      <c r="B125" s="294" t="s">
        <v>365</v>
      </c>
      <c r="C125" s="294" t="s">
        <v>365</v>
      </c>
    </row>
    <row r="126" spans="1:3" ht="14.65" thickBot="1">
      <c r="A126" s="280" t="s">
        <v>1275</v>
      </c>
      <c r="B126" s="295" t="s">
        <v>365</v>
      </c>
      <c r="C126" s="295" t="s">
        <v>365</v>
      </c>
    </row>
    <row r="127" spans="1:3" ht="14.65" thickBot="1">
      <c r="A127" s="279" t="s">
        <v>1276</v>
      </c>
      <c r="B127" s="294" t="s">
        <v>365</v>
      </c>
      <c r="C127" s="294" t="s">
        <v>365</v>
      </c>
    </row>
    <row r="128" spans="1:3" ht="14.65" thickBot="1">
      <c r="A128" s="280" t="s">
        <v>1277</v>
      </c>
      <c r="B128" s="295" t="s">
        <v>546</v>
      </c>
      <c r="C128" s="295" t="s">
        <v>546</v>
      </c>
    </row>
    <row r="129" spans="1:3" ht="14.65" thickBot="1">
      <c r="A129" s="279" t="s">
        <v>1278</v>
      </c>
      <c r="B129" s="294" t="s">
        <v>482</v>
      </c>
      <c r="C129" s="294" t="s">
        <v>482</v>
      </c>
    </row>
    <row r="130" spans="1:3" ht="18.399999999999999" thickBot="1">
      <c r="A130" s="280" t="s">
        <v>1279</v>
      </c>
      <c r="B130" s="295" t="s">
        <v>482</v>
      </c>
      <c r="C130" s="295" t="s">
        <v>482</v>
      </c>
    </row>
    <row r="131" spans="1:3" ht="14.65" thickBot="1">
      <c r="A131" s="279" t="s">
        <v>1280</v>
      </c>
      <c r="B131" s="294" t="s">
        <v>1281</v>
      </c>
      <c r="C131" s="294" t="s">
        <v>1281</v>
      </c>
    </row>
    <row r="132" spans="1:3" ht="27.4" thickBot="1">
      <c r="A132" s="280" t="s">
        <v>1282</v>
      </c>
      <c r="B132" s="295" t="s">
        <v>482</v>
      </c>
      <c r="C132" s="295" t="s">
        <v>482</v>
      </c>
    </row>
    <row r="133" spans="1:3" ht="14.65" thickBot="1">
      <c r="A133" s="279" t="s">
        <v>1283</v>
      </c>
      <c r="B133" s="296"/>
      <c r="C133" s="296"/>
    </row>
    <row r="134" spans="1:3" ht="18.399999999999999" thickBot="1">
      <c r="A134" s="280" t="s">
        <v>1284</v>
      </c>
      <c r="B134" s="295" t="s">
        <v>482</v>
      </c>
      <c r="C134" s="295" t="s">
        <v>482</v>
      </c>
    </row>
    <row r="135" spans="1:3" ht="14.65" thickBot="1">
      <c r="A135" s="279" t="s">
        <v>1285</v>
      </c>
      <c r="B135" s="296"/>
      <c r="C135" s="296"/>
    </row>
    <row r="136" spans="1:3" ht="18.399999999999999" thickBot="1">
      <c r="A136" s="280" t="s">
        <v>1286</v>
      </c>
      <c r="B136" s="295" t="s">
        <v>482</v>
      </c>
      <c r="C136" s="295" t="s">
        <v>482</v>
      </c>
    </row>
    <row r="137" spans="1:3" ht="14.65" thickBot="1">
      <c r="A137" s="279" t="s">
        <v>1287</v>
      </c>
      <c r="B137" s="294" t="s">
        <v>482</v>
      </c>
      <c r="C137" s="294" t="s">
        <v>482</v>
      </c>
    </row>
    <row r="138" spans="1:3" ht="14.65" thickBot="1">
      <c r="A138" s="280" t="s">
        <v>1288</v>
      </c>
      <c r="B138" s="295" t="s">
        <v>482</v>
      </c>
      <c r="C138" s="295" t="s">
        <v>482</v>
      </c>
    </row>
    <row r="139" spans="1:3" ht="14.65" thickBot="1">
      <c r="A139" s="279" t="s">
        <v>1289</v>
      </c>
      <c r="B139" s="294" t="s">
        <v>482</v>
      </c>
      <c r="C139" s="294" t="s">
        <v>482</v>
      </c>
    </row>
    <row r="140" spans="1:3" ht="14.65" thickBot="1">
      <c r="A140" s="280" t="s">
        <v>1290</v>
      </c>
      <c r="B140" s="295" t="s">
        <v>482</v>
      </c>
      <c r="C140" s="295" t="s">
        <v>482</v>
      </c>
    </row>
    <row r="141" spans="1:3" ht="18.399999999999999" thickBot="1">
      <c r="A141" s="279" t="s">
        <v>1291</v>
      </c>
      <c r="B141" s="294" t="s">
        <v>482</v>
      </c>
      <c r="C141" s="294" t="s">
        <v>482</v>
      </c>
    </row>
    <row r="142" spans="1:3" ht="14.65" thickBot="1">
      <c r="A142" s="387" t="s">
        <v>1292</v>
      </c>
      <c r="B142" s="388"/>
      <c r="C142" s="389"/>
    </row>
    <row r="143" spans="1:3" ht="14.65" thickBot="1">
      <c r="A143" s="279" t="s">
        <v>1293</v>
      </c>
      <c r="B143" s="294" t="s">
        <v>1281</v>
      </c>
      <c r="C143" s="294" t="s">
        <v>1281</v>
      </c>
    </row>
    <row r="144" spans="1:3" ht="14.65" thickBot="1">
      <c r="A144" s="280" t="s">
        <v>1294</v>
      </c>
      <c r="B144" s="295" t="s">
        <v>1281</v>
      </c>
      <c r="C144" s="295" t="s">
        <v>1281</v>
      </c>
    </row>
    <row r="145" spans="1:3" ht="27.4" thickBot="1">
      <c r="A145" s="279" t="s">
        <v>1295</v>
      </c>
      <c r="B145" s="294" t="s">
        <v>482</v>
      </c>
      <c r="C145" s="294" t="s">
        <v>482</v>
      </c>
    </row>
    <row r="146" spans="1:3" ht="27.4" thickBot="1">
      <c r="A146" s="280" t="s">
        <v>1296</v>
      </c>
      <c r="B146" s="295" t="s">
        <v>482</v>
      </c>
      <c r="C146" s="295" t="s">
        <v>482</v>
      </c>
    </row>
    <row r="147" spans="1:3" ht="14.65" thickBot="1">
      <c r="A147" s="279" t="s">
        <v>1297</v>
      </c>
      <c r="B147" s="294" t="s">
        <v>482</v>
      </c>
      <c r="C147" s="294" t="s">
        <v>482</v>
      </c>
    </row>
    <row r="148" spans="1:3" ht="18.399999999999999" thickBot="1">
      <c r="A148" s="280" t="s">
        <v>1298</v>
      </c>
      <c r="B148" s="295" t="s">
        <v>482</v>
      </c>
      <c r="C148" s="295" t="s">
        <v>482</v>
      </c>
    </row>
    <row r="149" spans="1:3" ht="18.399999999999999" thickBot="1">
      <c r="A149" s="279" t="s">
        <v>1299</v>
      </c>
      <c r="B149" s="294" t="s">
        <v>482</v>
      </c>
      <c r="C149" s="294" t="s">
        <v>482</v>
      </c>
    </row>
    <row r="150" spans="1:3" ht="14.65" thickBot="1">
      <c r="A150" s="280" t="s">
        <v>1300</v>
      </c>
      <c r="B150" s="295" t="s">
        <v>482</v>
      </c>
      <c r="C150" s="295" t="s">
        <v>482</v>
      </c>
    </row>
    <row r="151" spans="1:3" ht="18.399999999999999" thickBot="1">
      <c r="A151" s="279" t="s">
        <v>1301</v>
      </c>
      <c r="B151" s="294" t="s">
        <v>482</v>
      </c>
      <c r="C151" s="294" t="s">
        <v>482</v>
      </c>
    </row>
    <row r="152" spans="1:3" ht="18.399999999999999" thickBot="1">
      <c r="A152" s="280" t="s">
        <v>1302</v>
      </c>
      <c r="B152" s="295" t="s">
        <v>482</v>
      </c>
      <c r="C152" s="295" t="s">
        <v>482</v>
      </c>
    </row>
    <row r="153" spans="1:3" ht="18.399999999999999" thickBot="1">
      <c r="A153" s="279" t="s">
        <v>1303</v>
      </c>
      <c r="B153" s="294" t="s">
        <v>482</v>
      </c>
      <c r="C153" s="294" t="s">
        <v>482</v>
      </c>
    </row>
    <row r="154" spans="1:3" ht="14.65" thickBot="1">
      <c r="A154" s="280" t="s">
        <v>1304</v>
      </c>
      <c r="B154" s="295" t="s">
        <v>482</v>
      </c>
      <c r="C154" s="295" t="s">
        <v>482</v>
      </c>
    </row>
    <row r="155" spans="1:3" ht="18.399999999999999" thickBot="1">
      <c r="A155" s="279" t="s">
        <v>1305</v>
      </c>
      <c r="B155" s="294" t="s">
        <v>482</v>
      </c>
      <c r="C155" s="294" t="s">
        <v>482</v>
      </c>
    </row>
    <row r="156" spans="1:3" ht="18.399999999999999" thickBot="1">
      <c r="A156" s="280" t="s">
        <v>1306</v>
      </c>
      <c r="B156" s="295" t="s">
        <v>482</v>
      </c>
      <c r="C156" s="295" t="s">
        <v>482</v>
      </c>
    </row>
    <row r="157" spans="1:3" ht="14.65" thickBot="1">
      <c r="A157" s="279" t="s">
        <v>1307</v>
      </c>
      <c r="B157" s="294" t="s">
        <v>482</v>
      </c>
      <c r="C157" s="294" t="s">
        <v>482</v>
      </c>
    </row>
    <row r="158" spans="1:3" ht="14.65" thickBot="1">
      <c r="A158" s="280" t="s">
        <v>1308</v>
      </c>
      <c r="B158" s="295" t="s">
        <v>482</v>
      </c>
      <c r="C158" s="295" t="s">
        <v>482</v>
      </c>
    </row>
    <row r="159" spans="1:3" ht="18.399999999999999" thickBot="1">
      <c r="A159" s="279" t="s">
        <v>1309</v>
      </c>
      <c r="B159" s="294" t="s">
        <v>482</v>
      </c>
      <c r="C159" s="294" t="s">
        <v>482</v>
      </c>
    </row>
    <row r="160" spans="1:3" ht="14.65" thickBot="1">
      <c r="A160" s="280" t="s">
        <v>1310</v>
      </c>
      <c r="B160" s="295" t="s">
        <v>482</v>
      </c>
      <c r="C160" s="295" t="s">
        <v>482</v>
      </c>
    </row>
    <row r="161" spans="1:3" ht="27.4" thickBot="1">
      <c r="A161" s="279" t="s">
        <v>1311</v>
      </c>
      <c r="B161" s="294" t="s">
        <v>482</v>
      </c>
      <c r="C161" s="294" t="s">
        <v>482</v>
      </c>
    </row>
    <row r="162" spans="1:3" ht="18.399999999999999" thickBot="1">
      <c r="A162" s="280" t="s">
        <v>1312</v>
      </c>
      <c r="B162" s="295" t="s">
        <v>482</v>
      </c>
      <c r="C162" s="295" t="s">
        <v>482</v>
      </c>
    </row>
    <row r="163" spans="1:3" ht="14.65" thickBot="1">
      <c r="A163" s="279" t="s">
        <v>1313</v>
      </c>
      <c r="B163" s="296"/>
      <c r="C163" s="296"/>
    </row>
    <row r="164" spans="1:3" ht="18.399999999999999" thickBot="1">
      <c r="A164" s="280" t="s">
        <v>1314</v>
      </c>
      <c r="B164" s="295" t="s">
        <v>482</v>
      </c>
      <c r="C164" s="295" t="s">
        <v>482</v>
      </c>
    </row>
    <row r="165" spans="1:3" ht="27.4" thickBot="1">
      <c r="A165" s="279" t="s">
        <v>1315</v>
      </c>
      <c r="B165" s="294" t="s">
        <v>482</v>
      </c>
      <c r="C165" s="294" t="s">
        <v>482</v>
      </c>
    </row>
    <row r="166" spans="1:3" ht="27.4" thickBot="1">
      <c r="A166" s="280" t="s">
        <v>1316</v>
      </c>
      <c r="B166" s="295" t="s">
        <v>482</v>
      </c>
      <c r="C166" s="295" t="s">
        <v>482</v>
      </c>
    </row>
    <row r="167" spans="1:3" ht="27.4" thickBot="1">
      <c r="A167" s="279" t="s">
        <v>1317</v>
      </c>
      <c r="B167" s="294" t="s">
        <v>482</v>
      </c>
      <c r="C167" s="294" t="s">
        <v>482</v>
      </c>
    </row>
    <row r="168" spans="1:3" ht="27.4" thickBot="1">
      <c r="A168" s="280" t="s">
        <v>1318</v>
      </c>
      <c r="B168" s="295" t="s">
        <v>482</v>
      </c>
      <c r="C168" s="295" t="s">
        <v>482</v>
      </c>
    </row>
    <row r="169" spans="1:3" ht="14.65" thickBot="1">
      <c r="A169" s="279" t="s">
        <v>1319</v>
      </c>
      <c r="B169" s="296"/>
      <c r="C169" s="296"/>
    </row>
    <row r="170" spans="1:3" ht="27.4" thickBot="1">
      <c r="A170" s="280" t="s">
        <v>1320</v>
      </c>
      <c r="B170" s="295" t="s">
        <v>482</v>
      </c>
      <c r="C170" s="295" t="s">
        <v>482</v>
      </c>
    </row>
    <row r="171" spans="1:3" ht="14.65" thickBot="1">
      <c r="A171" s="279" t="s">
        <v>1321</v>
      </c>
      <c r="B171" s="294" t="s">
        <v>482</v>
      </c>
      <c r="C171" s="294" t="s">
        <v>482</v>
      </c>
    </row>
    <row r="172" spans="1:3" ht="18.399999999999999" thickBot="1">
      <c r="A172" s="280" t="s">
        <v>1322</v>
      </c>
      <c r="B172" s="295" t="s">
        <v>482</v>
      </c>
      <c r="C172" s="295" t="s">
        <v>482</v>
      </c>
    </row>
    <row r="173" spans="1:3" ht="36.4" thickBot="1">
      <c r="A173" s="279" t="s">
        <v>1323</v>
      </c>
      <c r="B173" s="294" t="s">
        <v>482</v>
      </c>
      <c r="C173" s="294" t="s">
        <v>482</v>
      </c>
    </row>
    <row r="174" spans="1:3" ht="18.399999999999999" thickBot="1">
      <c r="A174" s="280" t="s">
        <v>1324</v>
      </c>
      <c r="B174" s="297"/>
      <c r="C174" s="297"/>
    </row>
    <row r="175" spans="1:3" ht="14.65" thickBot="1">
      <c r="A175" s="279" t="s">
        <v>1325</v>
      </c>
      <c r="B175" s="294" t="s">
        <v>482</v>
      </c>
      <c r="C175" s="294" t="s">
        <v>482</v>
      </c>
    </row>
    <row r="176" spans="1:3" ht="14.65" thickBot="1">
      <c r="A176" s="280" t="s">
        <v>1326</v>
      </c>
      <c r="B176" s="295" t="s">
        <v>482</v>
      </c>
      <c r="C176" s="295" t="s">
        <v>482</v>
      </c>
    </row>
    <row r="177" spans="1:3" ht="27.4" thickBot="1">
      <c r="A177" s="279" t="s">
        <v>1327</v>
      </c>
      <c r="B177" s="296"/>
      <c r="C177" s="296"/>
    </row>
    <row r="178" spans="1:3" ht="27.4" thickBot="1">
      <c r="A178" s="280" t="s">
        <v>1328</v>
      </c>
      <c r="B178" s="295" t="s">
        <v>482</v>
      </c>
      <c r="C178" s="295" t="s">
        <v>482</v>
      </c>
    </row>
    <row r="179" spans="1:3" ht="27.4" thickBot="1">
      <c r="A179" s="279" t="s">
        <v>1329</v>
      </c>
      <c r="B179" s="294" t="s">
        <v>482</v>
      </c>
      <c r="C179" s="294" t="s">
        <v>482</v>
      </c>
    </row>
    <row r="180" spans="1:3" ht="18.399999999999999" thickBot="1">
      <c r="A180" s="280" t="s">
        <v>1330</v>
      </c>
      <c r="B180" s="295" t="s">
        <v>482</v>
      </c>
      <c r="C180" s="295" t="s">
        <v>482</v>
      </c>
    </row>
    <row r="181" spans="1:3" ht="18.399999999999999" thickBot="1">
      <c r="A181" s="279" t="s">
        <v>1331</v>
      </c>
      <c r="B181" s="294" t="s">
        <v>482</v>
      </c>
      <c r="C181" s="294" t="s">
        <v>482</v>
      </c>
    </row>
    <row r="182" spans="1:3" ht="27.4" thickBot="1">
      <c r="A182" s="280" t="s">
        <v>1332</v>
      </c>
      <c r="B182" s="297"/>
      <c r="C182" s="297"/>
    </row>
    <row r="183" spans="1:3" ht="18.399999999999999" thickBot="1">
      <c r="A183" s="279" t="s">
        <v>1333</v>
      </c>
      <c r="B183" s="294" t="s">
        <v>482</v>
      </c>
      <c r="C183" s="294" t="s">
        <v>482</v>
      </c>
    </row>
    <row r="184" spans="1:3" ht="27.4" thickBot="1">
      <c r="A184" s="280" t="s">
        <v>1334</v>
      </c>
      <c r="B184" s="295" t="s">
        <v>482</v>
      </c>
      <c r="C184" s="295" t="s">
        <v>482</v>
      </c>
    </row>
    <row r="185" spans="1:3" ht="27.4" thickBot="1">
      <c r="A185" s="279" t="s">
        <v>1335</v>
      </c>
      <c r="B185" s="294" t="s">
        <v>482</v>
      </c>
      <c r="C185" s="294" t="s">
        <v>482</v>
      </c>
    </row>
    <row r="186" spans="1:3" ht="14.65" thickBot="1">
      <c r="A186" s="280" t="s">
        <v>1336</v>
      </c>
      <c r="B186" s="297"/>
      <c r="C186" s="297"/>
    </row>
    <row r="187" spans="1:3" ht="14.65" thickBot="1">
      <c r="A187" s="279" t="s">
        <v>1337</v>
      </c>
      <c r="B187" s="294" t="s">
        <v>482</v>
      </c>
      <c r="C187" s="294" t="s">
        <v>482</v>
      </c>
    </row>
    <row r="188" spans="1:3" ht="14.65" thickBot="1">
      <c r="A188" s="280" t="s">
        <v>1338</v>
      </c>
      <c r="B188" s="295" t="s">
        <v>482</v>
      </c>
      <c r="C188" s="295" t="s">
        <v>482</v>
      </c>
    </row>
    <row r="189" spans="1:3" ht="14.65" thickBot="1">
      <c r="A189" s="279" t="s">
        <v>1339</v>
      </c>
      <c r="B189" s="294" t="s">
        <v>482</v>
      </c>
      <c r="C189" s="294" t="s">
        <v>482</v>
      </c>
    </row>
    <row r="190" spans="1:3" ht="18.399999999999999" thickBot="1">
      <c r="A190" s="280" t="s">
        <v>1340</v>
      </c>
      <c r="B190" s="295" t="s">
        <v>482</v>
      </c>
      <c r="C190" s="295" t="s">
        <v>482</v>
      </c>
    </row>
    <row r="191" spans="1:3" ht="14.65" thickBot="1">
      <c r="A191" s="279" t="s">
        <v>1341</v>
      </c>
      <c r="B191" s="294" t="s">
        <v>482</v>
      </c>
      <c r="C191" s="294" t="s">
        <v>482</v>
      </c>
    </row>
    <row r="192" spans="1:3" ht="18.399999999999999" thickBot="1">
      <c r="A192" s="280" t="s">
        <v>1342</v>
      </c>
      <c r="B192" s="295" t="s">
        <v>482</v>
      </c>
      <c r="C192" s="295" t="s">
        <v>482</v>
      </c>
    </row>
    <row r="193" spans="1:3" ht="14.65" thickBot="1">
      <c r="A193" s="279" t="s">
        <v>1343</v>
      </c>
      <c r="B193" s="294" t="s">
        <v>482</v>
      </c>
      <c r="C193" s="294" t="s">
        <v>482</v>
      </c>
    </row>
    <row r="194" spans="1:3" ht="18.399999999999999" thickBot="1">
      <c r="A194" s="280" t="s">
        <v>1344</v>
      </c>
      <c r="B194" s="295" t="s">
        <v>482</v>
      </c>
      <c r="C194" s="295" t="s">
        <v>482</v>
      </c>
    </row>
    <row r="195" spans="1:3" ht="36.4" thickBot="1">
      <c r="A195" s="279" t="s">
        <v>1345</v>
      </c>
      <c r="B195" s="296"/>
      <c r="C195" s="296"/>
    </row>
    <row r="196" spans="1:3" ht="27.4" thickBot="1">
      <c r="A196" s="280" t="s">
        <v>1346</v>
      </c>
      <c r="B196" s="295" t="s">
        <v>482</v>
      </c>
      <c r="C196" s="295" t="s">
        <v>482</v>
      </c>
    </row>
    <row r="197" spans="1:3" ht="18.399999999999999" thickBot="1">
      <c r="A197" s="279" t="s">
        <v>1347</v>
      </c>
      <c r="B197" s="294" t="s">
        <v>482</v>
      </c>
      <c r="C197" s="294" t="s">
        <v>482</v>
      </c>
    </row>
    <row r="198" spans="1:3" ht="18.399999999999999" thickBot="1">
      <c r="A198" s="280" t="s">
        <v>1348</v>
      </c>
      <c r="B198" s="295" t="s">
        <v>482</v>
      </c>
      <c r="C198" s="295" t="s">
        <v>482</v>
      </c>
    </row>
    <row r="199" spans="1:3" ht="14.65" thickBot="1">
      <c r="A199" s="279" t="s">
        <v>1349</v>
      </c>
      <c r="B199" s="294" t="s">
        <v>482</v>
      </c>
      <c r="C199" s="294" t="s">
        <v>482</v>
      </c>
    </row>
    <row r="200" spans="1:3" ht="14.65" thickBot="1">
      <c r="A200" s="280" t="s">
        <v>1350</v>
      </c>
      <c r="B200" s="295" t="s">
        <v>482</v>
      </c>
      <c r="C200" s="295" t="s">
        <v>482</v>
      </c>
    </row>
    <row r="201" spans="1:3" ht="27.4" thickBot="1">
      <c r="A201" s="279" t="s">
        <v>1351</v>
      </c>
      <c r="B201" s="294" t="s">
        <v>482</v>
      </c>
      <c r="C201" s="294" t="s">
        <v>482</v>
      </c>
    </row>
    <row r="202" spans="1:3" ht="18.399999999999999" thickBot="1">
      <c r="A202" s="280" t="s">
        <v>1352</v>
      </c>
      <c r="B202" s="295" t="s">
        <v>482</v>
      </c>
      <c r="C202" s="295" t="s">
        <v>482</v>
      </c>
    </row>
    <row r="203" spans="1:3" ht="18.399999999999999" thickBot="1">
      <c r="A203" s="279" t="s">
        <v>1353</v>
      </c>
      <c r="B203" s="294" t="s">
        <v>482</v>
      </c>
      <c r="C203" s="294" t="s">
        <v>482</v>
      </c>
    </row>
    <row r="204" spans="1:3" ht="27.4" thickBot="1">
      <c r="A204" s="280" t="s">
        <v>1354</v>
      </c>
      <c r="B204" s="295" t="s">
        <v>482</v>
      </c>
      <c r="C204" s="295" t="s">
        <v>482</v>
      </c>
    </row>
    <row r="205" spans="1:3" ht="14.65" thickBot="1">
      <c r="A205" s="279" t="s">
        <v>1355</v>
      </c>
      <c r="B205" s="294" t="s">
        <v>482</v>
      </c>
      <c r="C205" s="294" t="s">
        <v>482</v>
      </c>
    </row>
    <row r="206" spans="1:3" ht="27.4" thickBot="1">
      <c r="A206" s="280" t="s">
        <v>1356</v>
      </c>
      <c r="B206" s="297"/>
      <c r="C206" s="297"/>
    </row>
    <row r="207" spans="1:3" ht="27.4" thickBot="1">
      <c r="A207" s="279" t="s">
        <v>1357</v>
      </c>
      <c r="B207" s="296"/>
      <c r="C207" s="296"/>
    </row>
    <row r="208" spans="1:3" ht="18.399999999999999" thickBot="1">
      <c r="A208" s="280" t="s">
        <v>1358</v>
      </c>
      <c r="B208" s="295" t="s">
        <v>482</v>
      </c>
      <c r="C208" s="295" t="s">
        <v>482</v>
      </c>
    </row>
    <row r="209" spans="1:3" ht="27.4" thickBot="1">
      <c r="A209" s="279" t="s">
        <v>1359</v>
      </c>
      <c r="B209" s="294" t="s">
        <v>482</v>
      </c>
      <c r="C209" s="294" t="s">
        <v>482</v>
      </c>
    </row>
    <row r="210" spans="1:3" ht="18.399999999999999" thickBot="1">
      <c r="A210" s="280" t="s">
        <v>1360</v>
      </c>
      <c r="B210" s="295" t="s">
        <v>482</v>
      </c>
      <c r="C210" s="295" t="s">
        <v>482</v>
      </c>
    </row>
    <row r="211" spans="1:3" ht="27.4" thickBot="1">
      <c r="A211" s="279" t="s">
        <v>1361</v>
      </c>
      <c r="B211" s="296"/>
      <c r="C211" s="296"/>
    </row>
    <row r="212" spans="1:3" ht="14.65" thickBot="1">
      <c r="A212" s="280" t="s">
        <v>1362</v>
      </c>
      <c r="B212" s="295" t="s">
        <v>482</v>
      </c>
      <c r="C212" s="295" t="s">
        <v>482</v>
      </c>
    </row>
    <row r="213" spans="1:3" ht="27.4" thickBot="1">
      <c r="A213" s="279" t="s">
        <v>1363</v>
      </c>
      <c r="B213" s="294" t="s">
        <v>482</v>
      </c>
      <c r="C213" s="294" t="s">
        <v>482</v>
      </c>
    </row>
    <row r="214" spans="1:3" ht="18.399999999999999" thickBot="1">
      <c r="A214" s="280" t="s">
        <v>1364</v>
      </c>
      <c r="B214" s="295" t="s">
        <v>482</v>
      </c>
      <c r="C214" s="295" t="s">
        <v>482</v>
      </c>
    </row>
    <row r="215" spans="1:3" ht="14.65" thickBot="1">
      <c r="A215" s="279" t="s">
        <v>1365</v>
      </c>
      <c r="B215" s="294" t="s">
        <v>482</v>
      </c>
      <c r="C215" s="294" t="s">
        <v>482</v>
      </c>
    </row>
    <row r="216" spans="1:3" ht="18.399999999999999" thickBot="1">
      <c r="A216" s="280" t="s">
        <v>1366</v>
      </c>
      <c r="B216" s="295" t="s">
        <v>482</v>
      </c>
      <c r="C216" s="295" t="s">
        <v>482</v>
      </c>
    </row>
    <row r="217" spans="1:3" ht="18.399999999999999" thickBot="1">
      <c r="A217" s="279" t="s">
        <v>1367</v>
      </c>
      <c r="B217" s="294" t="s">
        <v>482</v>
      </c>
      <c r="C217" s="294" t="s">
        <v>482</v>
      </c>
    </row>
    <row r="218" spans="1:3" ht="18.399999999999999" thickBot="1">
      <c r="A218" s="280" t="s">
        <v>1368</v>
      </c>
      <c r="B218" s="295" t="s">
        <v>482</v>
      </c>
      <c r="C218" s="295" t="s">
        <v>482</v>
      </c>
    </row>
    <row r="219" spans="1:3" ht="18.399999999999999" thickBot="1">
      <c r="A219" s="279" t="s">
        <v>1369</v>
      </c>
      <c r="B219" s="294" t="s">
        <v>482</v>
      </c>
      <c r="C219" s="294" t="s">
        <v>482</v>
      </c>
    </row>
    <row r="220" spans="1:3" ht="18.399999999999999" thickBot="1">
      <c r="A220" s="280" t="s">
        <v>1370</v>
      </c>
      <c r="B220" s="295" t="s">
        <v>482</v>
      </c>
      <c r="C220" s="295" t="s">
        <v>482</v>
      </c>
    </row>
    <row r="221" spans="1:3" ht="18.399999999999999" thickBot="1">
      <c r="A221" s="279" t="s">
        <v>1371</v>
      </c>
      <c r="B221" s="294" t="s">
        <v>482</v>
      </c>
      <c r="C221" s="294" t="s">
        <v>482</v>
      </c>
    </row>
    <row r="222" spans="1:3" ht="18.399999999999999" thickBot="1">
      <c r="A222" s="280" t="s">
        <v>1372</v>
      </c>
      <c r="B222" s="295" t="s">
        <v>482</v>
      </c>
      <c r="C222" s="295" t="s">
        <v>482</v>
      </c>
    </row>
    <row r="223" spans="1:3" ht="18.399999999999999" thickBot="1">
      <c r="A223" s="279" t="s">
        <v>1373</v>
      </c>
      <c r="B223" s="294" t="s">
        <v>482</v>
      </c>
      <c r="C223" s="294" t="s">
        <v>482</v>
      </c>
    </row>
    <row r="224" spans="1:3" ht="14.65" thickBot="1">
      <c r="A224" s="387" t="s">
        <v>719</v>
      </c>
      <c r="B224" s="388"/>
      <c r="C224" s="389"/>
    </row>
    <row r="225" spans="1:3" ht="18.399999999999999" thickBot="1">
      <c r="A225" s="279" t="s">
        <v>721</v>
      </c>
      <c r="B225" s="296"/>
      <c r="C225" s="296"/>
    </row>
    <row r="226" spans="1:3" ht="14.65" thickBot="1">
      <c r="A226" s="280" t="s">
        <v>1374</v>
      </c>
      <c r="B226" s="295" t="s">
        <v>365</v>
      </c>
      <c r="C226" s="295" t="s">
        <v>365</v>
      </c>
    </row>
    <row r="227" spans="1:3" ht="14.65" thickBot="1">
      <c r="A227" s="279" t="s">
        <v>1375</v>
      </c>
      <c r="B227" s="294" t="s">
        <v>365</v>
      </c>
      <c r="C227" s="294" t="s">
        <v>365</v>
      </c>
    </row>
    <row r="228" spans="1:3" ht="14.65" thickBot="1">
      <c r="A228" s="280" t="s">
        <v>1376</v>
      </c>
      <c r="B228" s="295" t="s">
        <v>365</v>
      </c>
      <c r="C228" s="295" t="s">
        <v>365</v>
      </c>
    </row>
    <row r="229" spans="1:3" ht="14.65" thickBot="1">
      <c r="A229" s="279" t="s">
        <v>1377</v>
      </c>
      <c r="B229" s="294" t="s">
        <v>365</v>
      </c>
      <c r="C229" s="294" t="s">
        <v>365</v>
      </c>
    </row>
    <row r="230" spans="1:3" ht="14.65" thickBot="1">
      <c r="A230" s="280" t="s">
        <v>1378</v>
      </c>
      <c r="B230" s="295" t="s">
        <v>365</v>
      </c>
      <c r="C230" s="295" t="s">
        <v>365</v>
      </c>
    </row>
    <row r="231" spans="1:3" ht="14.65" thickBot="1">
      <c r="A231" s="279" t="s">
        <v>1379</v>
      </c>
      <c r="B231" s="294" t="s">
        <v>365</v>
      </c>
      <c r="C231" s="294" t="s">
        <v>365</v>
      </c>
    </row>
    <row r="232" spans="1:3" ht="27.4" thickBot="1">
      <c r="A232" s="280" t="s">
        <v>758</v>
      </c>
      <c r="B232" s="295" t="s">
        <v>365</v>
      </c>
      <c r="C232" s="295" t="s">
        <v>365</v>
      </c>
    </row>
    <row r="233" spans="1:3" ht="14.65" thickBot="1">
      <c r="A233" s="279" t="s">
        <v>1380</v>
      </c>
      <c r="B233" s="294" t="s">
        <v>365</v>
      </c>
      <c r="C233" s="294" t="s">
        <v>365</v>
      </c>
    </row>
    <row r="234" spans="1:3" ht="14.65" thickBot="1">
      <c r="A234" s="280" t="s">
        <v>1381</v>
      </c>
      <c r="B234" s="295" t="s">
        <v>365</v>
      </c>
      <c r="C234" s="295" t="s">
        <v>365</v>
      </c>
    </row>
    <row r="235" spans="1:3" ht="18.399999999999999" thickBot="1">
      <c r="A235" s="279" t="s">
        <v>1382</v>
      </c>
      <c r="B235" s="294" t="s">
        <v>365</v>
      </c>
      <c r="C235" s="294" t="s">
        <v>365</v>
      </c>
    </row>
    <row r="236" spans="1:3" ht="14.65" thickBot="1">
      <c r="A236" s="387" t="s">
        <v>1383</v>
      </c>
      <c r="B236" s="388"/>
      <c r="C236" s="389"/>
    </row>
    <row r="237" spans="1:3" ht="36.4" thickBot="1">
      <c r="A237" s="279" t="s">
        <v>1384</v>
      </c>
      <c r="B237" s="296"/>
      <c r="C237" s="296"/>
    </row>
    <row r="238" spans="1:3" ht="14.65" thickBot="1">
      <c r="A238" s="280" t="s">
        <v>1385</v>
      </c>
      <c r="B238" s="297"/>
      <c r="C238" s="297"/>
    </row>
    <row r="239" spans="1:3" ht="14.65" thickBot="1">
      <c r="A239" s="279" t="s">
        <v>1386</v>
      </c>
      <c r="B239" s="294" t="s">
        <v>365</v>
      </c>
      <c r="C239" s="294" t="s">
        <v>365</v>
      </c>
    </row>
    <row r="240" spans="1:3" ht="14.65" thickBot="1">
      <c r="A240" s="280" t="s">
        <v>1387</v>
      </c>
      <c r="B240" s="295" t="s">
        <v>365</v>
      </c>
      <c r="C240" s="295" t="s">
        <v>365</v>
      </c>
    </row>
    <row r="241" spans="1:3" ht="14.65" thickBot="1">
      <c r="A241" s="279" t="s">
        <v>1388</v>
      </c>
      <c r="B241" s="294" t="s">
        <v>365</v>
      </c>
      <c r="C241" s="294" t="s">
        <v>365</v>
      </c>
    </row>
    <row r="242" spans="1:3" ht="14.65" thickBot="1">
      <c r="A242" s="280" t="s">
        <v>1389</v>
      </c>
      <c r="B242" s="297"/>
      <c r="C242" s="297"/>
    </row>
    <row r="243" spans="1:3" ht="14.65" thickBot="1">
      <c r="A243" s="279" t="s">
        <v>1390</v>
      </c>
      <c r="B243" s="294" t="s">
        <v>365</v>
      </c>
      <c r="C243" s="294" t="s">
        <v>365</v>
      </c>
    </row>
    <row r="244" spans="1:3" ht="14.65" thickBot="1">
      <c r="A244" s="280" t="s">
        <v>1391</v>
      </c>
      <c r="B244" s="295" t="s">
        <v>365</v>
      </c>
      <c r="C244" s="295" t="s">
        <v>365</v>
      </c>
    </row>
    <row r="245" spans="1:3" ht="14.65" thickBot="1">
      <c r="A245" s="279" t="s">
        <v>1392</v>
      </c>
      <c r="B245" s="294" t="s">
        <v>365</v>
      </c>
      <c r="C245" s="294" t="s">
        <v>365</v>
      </c>
    </row>
    <row r="246" spans="1:3" ht="14.65" thickBot="1">
      <c r="A246" s="280" t="s">
        <v>1393</v>
      </c>
      <c r="B246" s="295" t="s">
        <v>365</v>
      </c>
      <c r="C246" s="295" t="s">
        <v>365</v>
      </c>
    </row>
    <row r="247" spans="1:3" ht="14.65" thickBot="1">
      <c r="A247" s="279" t="s">
        <v>1394</v>
      </c>
      <c r="B247" s="294" t="s">
        <v>365</v>
      </c>
      <c r="C247" s="294" t="s">
        <v>365</v>
      </c>
    </row>
    <row r="248" spans="1:3" ht="18.399999999999999" thickBot="1">
      <c r="A248" s="280" t="s">
        <v>1395</v>
      </c>
      <c r="B248" s="295" t="s">
        <v>365</v>
      </c>
      <c r="C248" s="295" t="s">
        <v>365</v>
      </c>
    </row>
    <row r="249" spans="1:3" ht="14.65" thickBot="1">
      <c r="A249" s="279" t="s">
        <v>1396</v>
      </c>
      <c r="B249" s="294" t="s">
        <v>365</v>
      </c>
      <c r="C249" s="294" t="s">
        <v>365</v>
      </c>
    </row>
    <row r="250" spans="1:3" ht="18.399999999999999" thickBot="1">
      <c r="A250" s="280" t="s">
        <v>1397</v>
      </c>
      <c r="B250" s="295" t="s">
        <v>365</v>
      </c>
      <c r="C250" s="295" t="s">
        <v>365</v>
      </c>
    </row>
    <row r="251" spans="1:3" ht="18.399999999999999" thickBot="1">
      <c r="A251" s="279" t="s">
        <v>1398</v>
      </c>
      <c r="B251" s="294" t="s">
        <v>365</v>
      </c>
      <c r="C251" s="294" t="s">
        <v>365</v>
      </c>
    </row>
    <row r="252" spans="1:3" ht="18.399999999999999" thickBot="1">
      <c r="A252" s="280" t="s">
        <v>1399</v>
      </c>
      <c r="B252" s="295" t="s">
        <v>546</v>
      </c>
      <c r="C252" s="295" t="s">
        <v>546</v>
      </c>
    </row>
    <row r="253" spans="1:3" ht="14.65" thickBot="1">
      <c r="A253" s="279" t="s">
        <v>1400</v>
      </c>
      <c r="B253" s="296"/>
      <c r="C253" s="296"/>
    </row>
    <row r="254" spans="1:3" ht="14.65" thickBot="1">
      <c r="A254" s="280" t="s">
        <v>1401</v>
      </c>
      <c r="B254" s="295" t="s">
        <v>365</v>
      </c>
      <c r="C254" s="295" t="s">
        <v>365</v>
      </c>
    </row>
    <row r="255" spans="1:3" ht="14.65" thickBot="1">
      <c r="A255" s="279" t="s">
        <v>1402</v>
      </c>
      <c r="B255" s="294" t="s">
        <v>365</v>
      </c>
      <c r="C255" s="294" t="s">
        <v>365</v>
      </c>
    </row>
    <row r="256" spans="1:3" ht="14.65" thickBot="1">
      <c r="A256" s="280" t="s">
        <v>1403</v>
      </c>
      <c r="B256" s="295" t="s">
        <v>365</v>
      </c>
      <c r="C256" s="295" t="s">
        <v>365</v>
      </c>
    </row>
    <row r="257" spans="1:3" ht="14.65" thickBot="1">
      <c r="A257" s="279" t="s">
        <v>1404</v>
      </c>
      <c r="B257" s="294" t="s">
        <v>365</v>
      </c>
      <c r="C257" s="294" t="s">
        <v>365</v>
      </c>
    </row>
    <row r="258" spans="1:3" ht="14.65" thickBot="1">
      <c r="A258" s="280" t="s">
        <v>1405</v>
      </c>
      <c r="B258" s="295" t="s">
        <v>365</v>
      </c>
      <c r="C258" s="295" t="s">
        <v>365</v>
      </c>
    </row>
    <row r="259" spans="1:3" ht="18.399999999999999" thickBot="1">
      <c r="A259" s="279" t="s">
        <v>1406</v>
      </c>
      <c r="B259" s="294" t="s">
        <v>365</v>
      </c>
      <c r="C259" s="294" t="s">
        <v>365</v>
      </c>
    </row>
    <row r="260" spans="1:3" ht="14.65" thickBot="1">
      <c r="A260" s="280" t="s">
        <v>1407</v>
      </c>
      <c r="B260" s="295" t="s">
        <v>365</v>
      </c>
      <c r="C260" s="295" t="s">
        <v>365</v>
      </c>
    </row>
    <row r="261" spans="1:3" ht="14.65" thickBot="1">
      <c r="A261" s="279" t="s">
        <v>1408</v>
      </c>
      <c r="B261" s="294" t="s">
        <v>365</v>
      </c>
      <c r="C261" s="294" t="s">
        <v>365</v>
      </c>
    </row>
    <row r="262" spans="1:3" ht="14.65" thickBot="1">
      <c r="A262" s="280" t="s">
        <v>1409</v>
      </c>
      <c r="B262" s="295" t="s">
        <v>365</v>
      </c>
      <c r="C262" s="295" t="s">
        <v>365</v>
      </c>
    </row>
    <row r="263" spans="1:3" ht="14.65" thickBot="1">
      <c r="A263" s="279" t="s">
        <v>1410</v>
      </c>
      <c r="B263" s="294" t="s">
        <v>365</v>
      </c>
      <c r="C263" s="294" t="s">
        <v>365</v>
      </c>
    </row>
    <row r="264" spans="1:3" ht="14.65" thickBot="1">
      <c r="A264" s="280" t="s">
        <v>1411</v>
      </c>
      <c r="B264" s="295" t="s">
        <v>365</v>
      </c>
      <c r="C264" s="295" t="s">
        <v>365</v>
      </c>
    </row>
    <row r="265" spans="1:3" ht="14.65" thickBot="1">
      <c r="A265" s="279" t="s">
        <v>1412</v>
      </c>
      <c r="B265" s="294" t="s">
        <v>365</v>
      </c>
      <c r="C265" s="294" t="s">
        <v>365</v>
      </c>
    </row>
    <row r="266" spans="1:3" ht="14.65" thickBot="1">
      <c r="A266" s="280" t="s">
        <v>1413</v>
      </c>
      <c r="B266" s="295" t="s">
        <v>365</v>
      </c>
      <c r="C266" s="295" t="s">
        <v>365</v>
      </c>
    </row>
    <row r="267" spans="1:3" ht="14.65" thickBot="1">
      <c r="A267" s="279" t="s">
        <v>1414</v>
      </c>
      <c r="B267" s="296"/>
      <c r="C267" s="296"/>
    </row>
    <row r="268" spans="1:3" ht="14.65" thickBot="1">
      <c r="A268" s="280" t="s">
        <v>1415</v>
      </c>
      <c r="B268" s="295" t="s">
        <v>365</v>
      </c>
      <c r="C268" s="295" t="s">
        <v>365</v>
      </c>
    </row>
    <row r="269" spans="1:3" ht="14.65" thickBot="1">
      <c r="A269" s="279" t="s">
        <v>1416</v>
      </c>
      <c r="B269" s="294" t="s">
        <v>365</v>
      </c>
      <c r="C269" s="294" t="s">
        <v>365</v>
      </c>
    </row>
    <row r="270" spans="1:3" ht="14.65" thickBot="1">
      <c r="A270" s="280" t="s">
        <v>1417</v>
      </c>
      <c r="B270" s="295" t="s">
        <v>546</v>
      </c>
      <c r="C270" s="295" t="s">
        <v>546</v>
      </c>
    </row>
    <row r="271" spans="1:3" ht="14.65" thickBot="1">
      <c r="A271" s="279" t="s">
        <v>1418</v>
      </c>
      <c r="B271" s="294" t="s">
        <v>365</v>
      </c>
      <c r="C271" s="294" t="s">
        <v>365</v>
      </c>
    </row>
    <row r="272" spans="1:3" ht="14.65" thickBot="1">
      <c r="A272" s="280" t="s">
        <v>1419</v>
      </c>
      <c r="B272" s="295" t="s">
        <v>365</v>
      </c>
      <c r="C272" s="295" t="s">
        <v>365</v>
      </c>
    </row>
    <row r="273" spans="1:3" ht="14.65" thickBot="1">
      <c r="A273" s="279" t="s">
        <v>1420</v>
      </c>
      <c r="B273" s="294" t="s">
        <v>365</v>
      </c>
      <c r="C273" s="294" t="s">
        <v>365</v>
      </c>
    </row>
    <row r="274" spans="1:3" ht="14.65" thickBot="1">
      <c r="A274" s="280" t="s">
        <v>1421</v>
      </c>
      <c r="B274" s="295" t="s">
        <v>365</v>
      </c>
      <c r="C274" s="295" t="s">
        <v>365</v>
      </c>
    </row>
    <row r="275" spans="1:3" ht="14.65" thickBot="1">
      <c r="A275" s="279" t="s">
        <v>1422</v>
      </c>
      <c r="B275" s="294" t="s">
        <v>365</v>
      </c>
      <c r="C275" s="294" t="s">
        <v>365</v>
      </c>
    </row>
    <row r="276" spans="1:3" ht="14.65" thickBot="1">
      <c r="A276" s="280" t="s">
        <v>1423</v>
      </c>
      <c r="B276" s="295" t="s">
        <v>365</v>
      </c>
      <c r="C276" s="295" t="s">
        <v>365</v>
      </c>
    </row>
    <row r="277" spans="1:3" ht="45.4" thickBot="1">
      <c r="A277" s="279" t="s">
        <v>1424</v>
      </c>
      <c r="B277" s="296"/>
      <c r="C277" s="296"/>
    </row>
    <row r="278" spans="1:3" ht="14.65" thickBot="1">
      <c r="A278" s="280" t="s">
        <v>1425</v>
      </c>
      <c r="B278" s="295" t="s">
        <v>365</v>
      </c>
      <c r="C278" s="295" t="s">
        <v>365</v>
      </c>
    </row>
    <row r="279" spans="1:3" ht="14.65" thickBot="1">
      <c r="A279" s="279" t="s">
        <v>1426</v>
      </c>
      <c r="B279" s="294" t="s">
        <v>365</v>
      </c>
      <c r="C279" s="294" t="s">
        <v>365</v>
      </c>
    </row>
    <row r="280" spans="1:3" ht="14.65" thickBot="1">
      <c r="A280" s="280" t="s">
        <v>1427</v>
      </c>
      <c r="B280" s="295" t="s">
        <v>365</v>
      </c>
      <c r="C280" s="295" t="s">
        <v>365</v>
      </c>
    </row>
    <row r="281" spans="1:3" ht="14.65" thickBot="1">
      <c r="A281" s="279" t="s">
        <v>1428</v>
      </c>
      <c r="B281" s="294" t="s">
        <v>365</v>
      </c>
      <c r="C281" s="294" t="s">
        <v>365</v>
      </c>
    </row>
    <row r="282" spans="1:3" ht="14.65" thickBot="1">
      <c r="A282" s="280" t="s">
        <v>1429</v>
      </c>
      <c r="B282" s="295" t="s">
        <v>365</v>
      </c>
      <c r="C282" s="295" t="s">
        <v>365</v>
      </c>
    </row>
    <row r="283" spans="1:3" ht="18.399999999999999" thickBot="1">
      <c r="A283" s="279" t="s">
        <v>1430</v>
      </c>
      <c r="B283" s="294" t="s">
        <v>365</v>
      </c>
      <c r="C283" s="294" t="s">
        <v>365</v>
      </c>
    </row>
    <row r="284" spans="1:3" ht="14.65" thickBot="1">
      <c r="A284" s="280" t="s">
        <v>1431</v>
      </c>
      <c r="B284" s="295" t="s">
        <v>365</v>
      </c>
      <c r="C284" s="295" t="s">
        <v>365</v>
      </c>
    </row>
    <row r="285" spans="1:3" ht="14.65" thickBot="1">
      <c r="A285" s="279" t="s">
        <v>1432</v>
      </c>
      <c r="B285" s="294" t="s">
        <v>365</v>
      </c>
      <c r="C285" s="294" t="s">
        <v>365</v>
      </c>
    </row>
    <row r="286" spans="1:3" ht="14.65" thickBot="1">
      <c r="A286" s="280" t="s">
        <v>1433</v>
      </c>
      <c r="B286" s="295" t="s">
        <v>365</v>
      </c>
      <c r="C286" s="295" t="s">
        <v>365</v>
      </c>
    </row>
    <row r="287" spans="1:3" ht="14.65" thickBot="1">
      <c r="A287" s="279" t="s">
        <v>1434</v>
      </c>
      <c r="B287" s="294" t="s">
        <v>365</v>
      </c>
      <c r="C287" s="294" t="s">
        <v>365</v>
      </c>
    </row>
    <row r="288" spans="1:3" ht="14.65" thickBot="1">
      <c r="A288" s="280" t="s">
        <v>1435</v>
      </c>
      <c r="B288" s="295" t="s">
        <v>365</v>
      </c>
      <c r="C288" s="295" t="s">
        <v>365</v>
      </c>
    </row>
    <row r="289" spans="1:3" ht="14.65" thickBot="1">
      <c r="A289" s="279" t="s">
        <v>1436</v>
      </c>
      <c r="B289" s="294" t="s">
        <v>365</v>
      </c>
      <c r="C289" s="294" t="s">
        <v>365</v>
      </c>
    </row>
    <row r="290" spans="1:3" ht="18.399999999999999" thickBot="1">
      <c r="A290" s="280" t="s">
        <v>1437</v>
      </c>
      <c r="B290" s="295" t="s">
        <v>1281</v>
      </c>
      <c r="C290" s="295" t="s">
        <v>1281</v>
      </c>
    </row>
    <row r="291" spans="1:3" ht="18.399999999999999" thickBot="1">
      <c r="A291" s="279" t="s">
        <v>1438</v>
      </c>
      <c r="B291" s="294" t="s">
        <v>365</v>
      </c>
      <c r="C291" s="294" t="s">
        <v>365</v>
      </c>
    </row>
    <row r="292" spans="1:3" ht="14.65" thickBot="1">
      <c r="A292" s="280" t="s">
        <v>1439</v>
      </c>
      <c r="B292" s="295" t="s">
        <v>365</v>
      </c>
      <c r="C292" s="295" t="s">
        <v>365</v>
      </c>
    </row>
    <row r="293" spans="1:3" ht="14.65" thickBot="1">
      <c r="A293" s="279" t="s">
        <v>1440</v>
      </c>
      <c r="B293" s="294" t="s">
        <v>365</v>
      </c>
      <c r="C293" s="294" t="s">
        <v>365</v>
      </c>
    </row>
    <row r="294" spans="1:3" ht="14.65" thickBot="1">
      <c r="A294" s="280" t="s">
        <v>1441</v>
      </c>
      <c r="B294" s="295" t="s">
        <v>365</v>
      </c>
      <c r="C294" s="295" t="s">
        <v>365</v>
      </c>
    </row>
    <row r="295" spans="1:3" ht="14.65" thickBot="1">
      <c r="A295" s="279" t="s">
        <v>1442</v>
      </c>
      <c r="B295" s="294" t="s">
        <v>365</v>
      </c>
      <c r="C295" s="294" t="s">
        <v>365</v>
      </c>
    </row>
    <row r="296" spans="1:3" ht="14.65" thickBot="1">
      <c r="A296" s="280" t="s">
        <v>1443</v>
      </c>
      <c r="B296" s="297"/>
      <c r="C296" s="297"/>
    </row>
    <row r="297" spans="1:3" ht="14.65" thickBot="1">
      <c r="A297" s="279" t="s">
        <v>1444</v>
      </c>
      <c r="B297" s="294" t="s">
        <v>365</v>
      </c>
      <c r="C297" s="294" t="s">
        <v>365</v>
      </c>
    </row>
    <row r="298" spans="1:3" ht="14.65" thickBot="1">
      <c r="A298" s="280" t="s">
        <v>1445</v>
      </c>
      <c r="B298" s="295" t="s">
        <v>365</v>
      </c>
      <c r="C298" s="295" t="s">
        <v>365</v>
      </c>
    </row>
    <row r="299" spans="1:3" ht="14.65" thickBot="1">
      <c r="A299" s="279" t="s">
        <v>1446</v>
      </c>
      <c r="B299" s="294" t="s">
        <v>365</v>
      </c>
      <c r="C299" s="294" t="s">
        <v>365</v>
      </c>
    </row>
    <row r="300" spans="1:3" ht="14.65" thickBot="1">
      <c r="A300" s="280" t="s">
        <v>1447</v>
      </c>
      <c r="B300" s="295" t="s">
        <v>365</v>
      </c>
      <c r="C300" s="295" t="s">
        <v>365</v>
      </c>
    </row>
    <row r="301" spans="1:3" ht="14.65" thickBot="1">
      <c r="A301" s="279" t="s">
        <v>1448</v>
      </c>
      <c r="B301" s="294" t="s">
        <v>365</v>
      </c>
      <c r="C301" s="294" t="s">
        <v>365</v>
      </c>
    </row>
    <row r="302" spans="1:3" ht="14.65" thickBot="1">
      <c r="A302" s="280" t="s">
        <v>1449</v>
      </c>
      <c r="B302" s="295" t="s">
        <v>365</v>
      </c>
      <c r="C302" s="295" t="s">
        <v>365</v>
      </c>
    </row>
    <row r="303" spans="1:3" ht="14.65" thickBot="1">
      <c r="A303" s="279" t="s">
        <v>1450</v>
      </c>
      <c r="B303" s="294" t="s">
        <v>365</v>
      </c>
      <c r="C303" s="294" t="s">
        <v>365</v>
      </c>
    </row>
    <row r="304" spans="1:3" ht="14.65" thickBot="1">
      <c r="A304" s="280" t="s">
        <v>1451</v>
      </c>
      <c r="B304" s="295" t="s">
        <v>365</v>
      </c>
      <c r="C304" s="295" t="s">
        <v>365</v>
      </c>
    </row>
    <row r="305" spans="1:3" ht="14.65" thickBot="1">
      <c r="A305" s="279" t="s">
        <v>1452</v>
      </c>
      <c r="B305" s="294" t="s">
        <v>365</v>
      </c>
      <c r="C305" s="294" t="s">
        <v>365</v>
      </c>
    </row>
    <row r="306" spans="1:3" ht="14.65" thickBot="1">
      <c r="A306" s="280" t="s">
        <v>1453</v>
      </c>
      <c r="B306" s="295" t="s">
        <v>365</v>
      </c>
      <c r="C306" s="295" t="s">
        <v>365</v>
      </c>
    </row>
    <row r="307" spans="1:3" ht="14.65" thickBot="1">
      <c r="A307" s="279" t="s">
        <v>1454</v>
      </c>
      <c r="B307" s="294" t="s">
        <v>365</v>
      </c>
      <c r="C307" s="294" t="s">
        <v>365</v>
      </c>
    </row>
    <row r="308" spans="1:3" ht="18.399999999999999" thickBot="1">
      <c r="A308" s="280" t="s">
        <v>1455</v>
      </c>
      <c r="B308" s="295" t="s">
        <v>365</v>
      </c>
      <c r="C308" s="295" t="s">
        <v>365</v>
      </c>
    </row>
    <row r="309" spans="1:3" ht="18.399999999999999" thickBot="1">
      <c r="A309" s="279" t="s">
        <v>1456</v>
      </c>
      <c r="B309" s="294" t="s">
        <v>365</v>
      </c>
      <c r="C309" s="294" t="s">
        <v>365</v>
      </c>
    </row>
    <row r="310" spans="1:3" ht="27.4" thickBot="1">
      <c r="A310" s="280" t="s">
        <v>872</v>
      </c>
      <c r="B310" s="297"/>
      <c r="C310" s="297"/>
    </row>
    <row r="311" spans="1:3" ht="14.65" thickBot="1">
      <c r="A311" s="279" t="s">
        <v>1457</v>
      </c>
      <c r="B311" s="294" t="s">
        <v>365</v>
      </c>
      <c r="C311" s="294" t="s">
        <v>365</v>
      </c>
    </row>
    <row r="312" spans="1:3" ht="18.399999999999999" thickBot="1">
      <c r="A312" s="280" t="s">
        <v>1458</v>
      </c>
      <c r="B312" s="297"/>
      <c r="C312" s="297"/>
    </row>
    <row r="313" spans="1:3" ht="14.65" thickBot="1">
      <c r="A313" s="279" t="s">
        <v>1459</v>
      </c>
      <c r="B313" s="294" t="s">
        <v>365</v>
      </c>
      <c r="C313" s="294" t="s">
        <v>365</v>
      </c>
    </row>
    <row r="314" spans="1:3" ht="14.65" thickBot="1">
      <c r="A314" s="280" t="s">
        <v>1460</v>
      </c>
      <c r="B314" s="295" t="s">
        <v>365</v>
      </c>
      <c r="C314" s="295" t="s">
        <v>365</v>
      </c>
    </row>
    <row r="315" spans="1:3" ht="14.65" thickBot="1">
      <c r="A315" s="279" t="s">
        <v>1461</v>
      </c>
      <c r="B315" s="294" t="s">
        <v>365</v>
      </c>
      <c r="C315" s="294" t="s">
        <v>365</v>
      </c>
    </row>
    <row r="316" spans="1:3" ht="14.65" thickBot="1">
      <c r="A316" s="280" t="s">
        <v>1462</v>
      </c>
      <c r="B316" s="295" t="s">
        <v>365</v>
      </c>
      <c r="C316" s="295" t="s">
        <v>365</v>
      </c>
    </row>
    <row r="317" spans="1:3" ht="14.65" thickBot="1">
      <c r="A317" s="279" t="s">
        <v>1463</v>
      </c>
      <c r="B317" s="294" t="s">
        <v>365</v>
      </c>
      <c r="C317" s="294" t="s">
        <v>365</v>
      </c>
    </row>
    <row r="318" spans="1:3" ht="14.65" thickBot="1">
      <c r="A318" s="280" t="s">
        <v>1464</v>
      </c>
      <c r="B318" s="295" t="s">
        <v>365</v>
      </c>
      <c r="C318" s="295" t="s">
        <v>365</v>
      </c>
    </row>
    <row r="319" spans="1:3" ht="14.65" thickBot="1">
      <c r="A319" s="279" t="s">
        <v>1465</v>
      </c>
      <c r="B319" s="294" t="s">
        <v>365</v>
      </c>
      <c r="C319" s="294" t="s">
        <v>365</v>
      </c>
    </row>
    <row r="320" spans="1:3" ht="18.399999999999999" thickBot="1">
      <c r="A320" s="280" t="s">
        <v>1466</v>
      </c>
      <c r="B320" s="295" t="s">
        <v>365</v>
      </c>
      <c r="C320" s="295" t="s">
        <v>365</v>
      </c>
    </row>
    <row r="321" spans="1:3" ht="14.65" thickBot="1">
      <c r="A321" s="279" t="s">
        <v>1467</v>
      </c>
      <c r="B321" s="294" t="s">
        <v>365</v>
      </c>
      <c r="C321" s="294" t="s">
        <v>365</v>
      </c>
    </row>
    <row r="322" spans="1:3" ht="14.65" thickBot="1">
      <c r="A322" s="280" t="s">
        <v>1468</v>
      </c>
      <c r="B322" s="295" t="s">
        <v>365</v>
      </c>
      <c r="C322" s="295" t="s">
        <v>365</v>
      </c>
    </row>
    <row r="323" spans="1:3" ht="14.65" thickBot="1">
      <c r="A323" s="390" t="s">
        <v>1469</v>
      </c>
      <c r="B323" s="391"/>
      <c r="C323" s="392"/>
    </row>
    <row r="324" spans="1:3" ht="27.4" thickBot="1">
      <c r="A324" s="280" t="s">
        <v>1470</v>
      </c>
      <c r="B324" s="295" t="s">
        <v>365</v>
      </c>
      <c r="C324" s="295" t="s">
        <v>365</v>
      </c>
    </row>
    <row r="325" spans="1:3" ht="14.65" thickBot="1">
      <c r="A325" s="390" t="s">
        <v>1471</v>
      </c>
      <c r="B325" s="391"/>
      <c r="C325" s="392"/>
    </row>
    <row r="326" spans="1:3" ht="27.4" thickBot="1">
      <c r="A326" s="280" t="s">
        <v>1472</v>
      </c>
      <c r="B326" s="295" t="s">
        <v>365</v>
      </c>
      <c r="C326" s="295" t="s">
        <v>365</v>
      </c>
    </row>
    <row r="327" spans="1:3" ht="14.65" thickBot="1">
      <c r="A327" s="279" t="s">
        <v>1473</v>
      </c>
      <c r="B327" s="294" t="s">
        <v>546</v>
      </c>
      <c r="C327" s="294" t="s">
        <v>546</v>
      </c>
    </row>
    <row r="328" spans="1:3" ht="14.65" thickBot="1">
      <c r="A328" s="280" t="s">
        <v>1474</v>
      </c>
      <c r="B328" s="295" t="s">
        <v>365</v>
      </c>
      <c r="C328" s="295" t="s">
        <v>365</v>
      </c>
    </row>
    <row r="329" spans="1:3" ht="14.65" thickBot="1">
      <c r="A329" s="279" t="s">
        <v>1475</v>
      </c>
      <c r="B329" s="294" t="s">
        <v>365</v>
      </c>
      <c r="C329" s="294" t="s">
        <v>365</v>
      </c>
    </row>
    <row r="330" spans="1:3" ht="14.65" thickBot="1">
      <c r="A330" s="387" t="s">
        <v>1476</v>
      </c>
      <c r="B330" s="388"/>
      <c r="C330" s="389"/>
    </row>
    <row r="331" spans="1:3" ht="18.399999999999999" thickBot="1">
      <c r="A331" s="279" t="s">
        <v>914</v>
      </c>
      <c r="B331" s="294" t="s">
        <v>365</v>
      </c>
      <c r="C331" s="294" t="s">
        <v>365</v>
      </c>
    </row>
    <row r="332" spans="1:3" ht="14.65" thickBot="1">
      <c r="A332" s="280" t="s">
        <v>925</v>
      </c>
      <c r="B332" s="295" t="s">
        <v>365</v>
      </c>
      <c r="C332" s="295" t="s">
        <v>365</v>
      </c>
    </row>
    <row r="333" spans="1:3" ht="14.65" thickBot="1">
      <c r="A333" s="279" t="s">
        <v>933</v>
      </c>
      <c r="B333" s="294" t="s">
        <v>365</v>
      </c>
      <c r="C333" s="294" t="s">
        <v>365</v>
      </c>
    </row>
    <row r="334" spans="1:3" ht="27.4" thickBot="1">
      <c r="A334" s="280" t="s">
        <v>941</v>
      </c>
      <c r="B334" s="295" t="s">
        <v>365</v>
      </c>
      <c r="C334" s="295" t="s">
        <v>365</v>
      </c>
    </row>
    <row r="335" spans="1:3" ht="14.65" thickBot="1">
      <c r="A335" s="390" t="s">
        <v>942</v>
      </c>
      <c r="B335" s="391"/>
      <c r="C335" s="392"/>
    </row>
    <row r="336" spans="1:3" ht="14.65" thickBot="1">
      <c r="A336" s="280" t="s">
        <v>944</v>
      </c>
      <c r="B336" s="295" t="s">
        <v>365</v>
      </c>
      <c r="C336" s="295" t="s">
        <v>365</v>
      </c>
    </row>
    <row r="337" spans="1:3" ht="14.65" thickBot="1">
      <c r="A337" s="279" t="s">
        <v>947</v>
      </c>
      <c r="B337" s="294" t="s">
        <v>365</v>
      </c>
      <c r="C337" s="294" t="s">
        <v>365</v>
      </c>
    </row>
    <row r="338" spans="1:3" ht="42.95" customHeight="1" thickBot="1">
      <c r="A338" s="387" t="s">
        <v>1477</v>
      </c>
      <c r="B338" s="388"/>
      <c r="C338" s="389"/>
    </row>
    <row r="339" spans="1:3" ht="27.4" thickBot="1">
      <c r="A339" s="279" t="s">
        <v>972</v>
      </c>
      <c r="B339" s="294" t="s">
        <v>365</v>
      </c>
      <c r="C339" s="294" t="s">
        <v>365</v>
      </c>
    </row>
    <row r="340" spans="1:3" ht="14.65" thickBot="1">
      <c r="A340" s="387" t="s">
        <v>976</v>
      </c>
      <c r="B340" s="388"/>
      <c r="C340" s="389"/>
    </row>
    <row r="341" spans="1:3" ht="27.4" thickBot="1">
      <c r="A341" s="279" t="s">
        <v>1478</v>
      </c>
      <c r="B341" s="294" t="s">
        <v>546</v>
      </c>
      <c r="C341" s="294" t="s">
        <v>546</v>
      </c>
    </row>
    <row r="342" spans="1:3" ht="18.399999999999999" thickBot="1">
      <c r="A342" s="280" t="s">
        <v>985</v>
      </c>
      <c r="B342" s="295" t="s">
        <v>1281</v>
      </c>
      <c r="C342" s="295" t="s">
        <v>1281</v>
      </c>
    </row>
    <row r="343" spans="1:3" ht="27.4" thickBot="1">
      <c r="A343" s="279" t="s">
        <v>1008</v>
      </c>
      <c r="B343" s="294" t="s">
        <v>546</v>
      </c>
      <c r="C343" s="294" t="s">
        <v>546</v>
      </c>
    </row>
    <row r="344" spans="1:3" ht="14.65" thickBot="1">
      <c r="A344" s="387" t="s">
        <v>1479</v>
      </c>
      <c r="B344" s="388"/>
      <c r="C344" s="389"/>
    </row>
    <row r="345" spans="1:3" ht="18.399999999999999" thickBot="1">
      <c r="A345" s="279" t="s">
        <v>1014</v>
      </c>
      <c r="B345" s="294" t="s">
        <v>546</v>
      </c>
      <c r="C345" s="294" t="s">
        <v>546</v>
      </c>
    </row>
    <row r="346" spans="1:3" ht="18.399999999999999" thickBot="1">
      <c r="A346" s="280" t="s">
        <v>1019</v>
      </c>
      <c r="B346" s="295" t="s">
        <v>365</v>
      </c>
      <c r="C346" s="295" t="s">
        <v>365</v>
      </c>
    </row>
    <row r="347" spans="1:3" ht="14.65" thickBot="1">
      <c r="A347" s="279" t="s">
        <v>1024</v>
      </c>
      <c r="B347" s="294" t="s">
        <v>365</v>
      </c>
      <c r="C347" s="294" t="s">
        <v>365</v>
      </c>
    </row>
    <row r="348" spans="1:3" ht="14.65" thickBot="1">
      <c r="A348" s="387" t="s">
        <v>1480</v>
      </c>
      <c r="B348" s="388"/>
      <c r="C348" s="389"/>
    </row>
    <row r="349" spans="1:3" ht="18.399999999999999" thickBot="1">
      <c r="A349" s="279" t="s">
        <v>1033</v>
      </c>
      <c r="B349" s="294" t="s">
        <v>365</v>
      </c>
      <c r="C349" s="294" t="s">
        <v>365</v>
      </c>
    </row>
    <row r="350" spans="1:3" ht="27.4" thickBot="1">
      <c r="A350" s="280" t="s">
        <v>1481</v>
      </c>
      <c r="B350" s="295" t="s">
        <v>365</v>
      </c>
      <c r="C350" s="295" t="s">
        <v>365</v>
      </c>
    </row>
    <row r="351" spans="1:3" ht="14.65" thickBot="1">
      <c r="A351" s="390" t="s">
        <v>1482</v>
      </c>
      <c r="B351" s="391"/>
      <c r="C351" s="392"/>
    </row>
    <row r="352" spans="1:3" ht="18.399999999999999" thickBot="1">
      <c r="A352" s="280" t="s">
        <v>1060</v>
      </c>
      <c r="B352" s="297"/>
      <c r="C352" s="297"/>
    </row>
    <row r="353" spans="1:3" ht="14.65" thickBot="1">
      <c r="A353" s="279" t="s">
        <v>1483</v>
      </c>
      <c r="B353" s="294" t="s">
        <v>546</v>
      </c>
      <c r="C353" s="294" t="s">
        <v>546</v>
      </c>
    </row>
    <row r="354" spans="1:3" ht="14.65" thickBot="1">
      <c r="A354" s="280" t="s">
        <v>1484</v>
      </c>
      <c r="B354" s="295" t="s">
        <v>546</v>
      </c>
      <c r="C354" s="295" t="s">
        <v>546</v>
      </c>
    </row>
    <row r="355" spans="1:3" ht="14.65" thickBot="1">
      <c r="A355" s="279" t="s">
        <v>1485</v>
      </c>
      <c r="B355" s="294" t="s">
        <v>365</v>
      </c>
      <c r="C355" s="294" t="s">
        <v>365</v>
      </c>
    </row>
    <row r="356" spans="1:3" ht="14.65" thickBot="1">
      <c r="A356" s="280" t="s">
        <v>1486</v>
      </c>
      <c r="B356" s="295" t="s">
        <v>546</v>
      </c>
      <c r="C356" s="295" t="s">
        <v>546</v>
      </c>
    </row>
    <row r="357" spans="1:3" ht="36.4" thickBot="1">
      <c r="A357" s="279" t="s">
        <v>1487</v>
      </c>
      <c r="B357" s="294" t="s">
        <v>365</v>
      </c>
      <c r="C357" s="294" t="s">
        <v>365</v>
      </c>
    </row>
    <row r="358" spans="1:3" ht="14.65" thickBot="1">
      <c r="A358" s="387" t="s">
        <v>1488</v>
      </c>
      <c r="B358" s="388"/>
      <c r="C358" s="389"/>
    </row>
    <row r="359" spans="1:3" ht="18.399999999999999" thickBot="1">
      <c r="A359" s="279" t="s">
        <v>1098</v>
      </c>
      <c r="B359" s="294" t="s">
        <v>365</v>
      </c>
      <c r="C359" s="294" t="s">
        <v>365</v>
      </c>
    </row>
    <row r="360" spans="1:3" ht="18.399999999999999" thickBot="1">
      <c r="A360" s="280" t="s">
        <v>1107</v>
      </c>
      <c r="B360" s="297"/>
      <c r="C360" s="297"/>
    </row>
    <row r="361" spans="1:3" ht="14.65" thickBot="1">
      <c r="A361" s="279" t="s">
        <v>1489</v>
      </c>
      <c r="B361" s="294" t="s">
        <v>365</v>
      </c>
      <c r="C361" s="294" t="s">
        <v>365</v>
      </c>
    </row>
    <row r="362" spans="1:3" ht="14.65" thickBot="1">
      <c r="A362" s="280" t="s">
        <v>1490</v>
      </c>
      <c r="B362" s="295" t="s">
        <v>546</v>
      </c>
      <c r="C362" s="295" t="s">
        <v>546</v>
      </c>
    </row>
    <row r="363" spans="1:3" ht="14.65" thickBot="1">
      <c r="A363" s="279" t="s">
        <v>1491</v>
      </c>
      <c r="B363" s="294" t="s">
        <v>546</v>
      </c>
      <c r="C363" s="294" t="s">
        <v>546</v>
      </c>
    </row>
    <row r="364" spans="1:3" ht="14.65" thickBot="1">
      <c r="A364" s="280" t="s">
        <v>1492</v>
      </c>
      <c r="B364" s="295" t="s">
        <v>365</v>
      </c>
      <c r="C364" s="295" t="s">
        <v>365</v>
      </c>
    </row>
    <row r="365" spans="1:3" ht="18.399999999999999" thickBot="1">
      <c r="A365" s="279" t="s">
        <v>1493</v>
      </c>
      <c r="B365" s="294" t="s">
        <v>546</v>
      </c>
      <c r="C365" s="294" t="s">
        <v>546</v>
      </c>
    </row>
    <row r="366" spans="1:3" ht="36.4" thickBot="1">
      <c r="A366" s="280" t="s">
        <v>1494</v>
      </c>
      <c r="B366" s="295" t="s">
        <v>546</v>
      </c>
      <c r="C366" s="295" t="s">
        <v>546</v>
      </c>
    </row>
    <row r="367" spans="1:3" ht="14.65" thickBot="1">
      <c r="A367" s="390" t="s">
        <v>1495</v>
      </c>
      <c r="B367" s="391"/>
      <c r="C367" s="392"/>
    </row>
    <row r="368" spans="1:3" ht="27.4" thickBot="1">
      <c r="A368" s="280" t="s">
        <v>1496</v>
      </c>
      <c r="B368" s="295" t="s">
        <v>546</v>
      </c>
      <c r="C368" s="295" t="s">
        <v>546</v>
      </c>
    </row>
    <row r="369" spans="1:3" ht="14.65" thickBot="1">
      <c r="A369" s="390" t="s">
        <v>1497</v>
      </c>
      <c r="B369" s="391"/>
      <c r="C369" s="392"/>
    </row>
    <row r="370" spans="1:3" ht="18.399999999999999" thickBot="1">
      <c r="A370" s="280" t="s">
        <v>1133</v>
      </c>
      <c r="B370" s="297"/>
      <c r="C370" s="297"/>
    </row>
    <row r="371" spans="1:3" ht="14.65" thickBot="1">
      <c r="A371" s="279" t="s">
        <v>1498</v>
      </c>
      <c r="B371" s="294" t="s">
        <v>365</v>
      </c>
      <c r="C371" s="294" t="s">
        <v>365</v>
      </c>
    </row>
    <row r="372" spans="1:3" ht="14.65" thickBot="1">
      <c r="A372" s="280" t="s">
        <v>1499</v>
      </c>
      <c r="B372" s="295" t="s">
        <v>365</v>
      </c>
      <c r="C372" s="295" t="s">
        <v>365</v>
      </c>
    </row>
    <row r="373" spans="1:3" ht="14.65" thickBot="1">
      <c r="A373" s="279" t="s">
        <v>1500</v>
      </c>
      <c r="B373" s="294" t="s">
        <v>546</v>
      </c>
      <c r="C373" s="294" t="s">
        <v>546</v>
      </c>
    </row>
    <row r="374" spans="1:3" ht="14.65" thickBot="1">
      <c r="A374" s="280" t="s">
        <v>1501</v>
      </c>
      <c r="B374" s="295" t="s">
        <v>365</v>
      </c>
      <c r="C374" s="295" t="s">
        <v>365</v>
      </c>
    </row>
    <row r="378" spans="1:3" ht="14.65" thickBot="1">
      <c r="A378" s="270"/>
    </row>
    <row r="379" spans="1:3" ht="14.65" thickBot="1">
      <c r="A379" s="270"/>
      <c r="B379" s="293" t="s">
        <v>365</v>
      </c>
      <c r="C379" s="293" t="s">
        <v>546</v>
      </c>
    </row>
    <row r="380" spans="1:3" ht="14.65" thickBot="1">
      <c r="A380" s="270"/>
      <c r="B380" s="297" t="s">
        <v>1502</v>
      </c>
      <c r="C380" s="297" t="s">
        <v>1502</v>
      </c>
    </row>
    <row r="381" spans="1:3" ht="14.65" thickBot="1">
      <c r="A381" s="270"/>
      <c r="B381" s="296" t="s">
        <v>1502</v>
      </c>
      <c r="C381" s="296" t="s">
        <v>1502</v>
      </c>
    </row>
    <row r="382" spans="1:3" ht="14.65" thickBot="1">
      <c r="A382" s="270"/>
      <c r="B382" s="297">
        <v>199</v>
      </c>
      <c r="C382" s="297">
        <v>33</v>
      </c>
    </row>
  </sheetData>
  <mergeCells count="23">
    <mergeCell ref="A348:C348"/>
    <mergeCell ref="A351:C351"/>
    <mergeCell ref="A358:C358"/>
    <mergeCell ref="A367:C367"/>
    <mergeCell ref="A369:C369"/>
    <mergeCell ref="A54:C54"/>
    <mergeCell ref="A325:C325"/>
    <mergeCell ref="A330:C330"/>
    <mergeCell ref="A335:C335"/>
    <mergeCell ref="A338:C338"/>
    <mergeCell ref="A2:C2"/>
    <mergeCell ref="A15:C15"/>
    <mergeCell ref="A39:C39"/>
    <mergeCell ref="A45:C45"/>
    <mergeCell ref="A52:C52"/>
    <mergeCell ref="A340:C340"/>
    <mergeCell ref="A344:C344"/>
    <mergeCell ref="A87:C87"/>
    <mergeCell ref="A100:C100"/>
    <mergeCell ref="A142:C142"/>
    <mergeCell ref="A224:C224"/>
    <mergeCell ref="A236:C236"/>
    <mergeCell ref="A323:C323"/>
  </mergeCells>
  <hyperlinks>
    <hyperlink ref="G1" location="TOC!A1" display="Return to Table of Contents" xr:uid="{00000000-0004-0000-2400-000000000000}"/>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585"/>
  <sheetViews>
    <sheetView showZeros="0" topLeftCell="A539" zoomScale="87" zoomScaleNormal="87" workbookViewId="0">
      <pane xSplit="2" topLeftCell="C1" activePane="topRight" state="frozen"/>
      <selection pane="topRight" activeCell="B4" sqref="B4"/>
      <selection activeCell="C7" sqref="C7"/>
    </sheetView>
  </sheetViews>
  <sheetFormatPr defaultColWidth="8.7109375" defaultRowHeight="13.9"/>
  <cols>
    <col min="1" max="1" width="13.5703125" style="8" customWidth="1"/>
    <col min="2" max="2" width="63.140625" style="87" customWidth="1"/>
    <col min="3" max="4" width="12.42578125" style="89" customWidth="1"/>
    <col min="5" max="5" width="8.7109375" style="87"/>
    <col min="6" max="6" width="13.5703125" style="88" customWidth="1"/>
    <col min="7" max="7" width="63.140625" style="59" customWidth="1"/>
    <col min="8" max="8" width="8.7109375" style="93"/>
    <col min="9" max="9" width="14.5703125" style="93" customWidth="1"/>
    <col min="10" max="11" width="23.5703125" style="93" customWidth="1"/>
    <col min="12" max="12" width="8.7109375" style="93"/>
    <col min="13" max="13" width="13.5703125" style="88" customWidth="1"/>
    <col min="14" max="14" width="63.140625" style="93" customWidth="1"/>
    <col min="15" max="15" width="8.7109375" style="87"/>
    <col min="16" max="16" width="14.5703125" style="87" customWidth="1"/>
    <col min="17" max="18" width="23.5703125" style="87" customWidth="1"/>
    <col min="19" max="19" width="8.7109375" style="87"/>
    <col min="20" max="20" width="3.140625" style="165" customWidth="1"/>
    <col min="21" max="16384" width="8.7109375" style="87"/>
  </cols>
  <sheetData>
    <row r="1" spans="1:22" ht="14.65" thickBot="1">
      <c r="A1" s="8" t="s">
        <v>216</v>
      </c>
      <c r="B1" s="6" t="str">
        <f>StateSelfAssessment!A1</f>
        <v>Question</v>
      </c>
      <c r="C1" s="100" t="s">
        <v>81</v>
      </c>
      <c r="D1" s="99"/>
      <c r="F1" s="57" t="s">
        <v>216</v>
      </c>
      <c r="G1" s="58" t="s">
        <v>1503</v>
      </c>
      <c r="H1" s="90"/>
      <c r="I1" s="90"/>
      <c r="J1" s="90"/>
      <c r="K1" s="100" t="s">
        <v>81</v>
      </c>
      <c r="M1" s="57" t="s">
        <v>216</v>
      </c>
      <c r="N1" s="58" t="s">
        <v>1504</v>
      </c>
      <c r="O1" s="100" t="s">
        <v>81</v>
      </c>
      <c r="P1" s="101"/>
      <c r="U1" s="87" t="s">
        <v>1505</v>
      </c>
    </row>
    <row r="2" spans="1:22" ht="28.15" thickBot="1">
      <c r="A2" s="8">
        <v>1</v>
      </c>
      <c r="B2" s="119" t="s">
        <v>1506</v>
      </c>
      <c r="C2" s="128" t="s">
        <v>1166</v>
      </c>
      <c r="D2" s="128" t="s">
        <v>1167</v>
      </c>
      <c r="F2" s="8">
        <v>1</v>
      </c>
      <c r="G2" s="94" t="s">
        <v>219</v>
      </c>
      <c r="H2" s="125" t="s">
        <v>1507</v>
      </c>
      <c r="I2" s="126" t="s">
        <v>1508</v>
      </c>
      <c r="J2" s="127" t="s">
        <v>1509</v>
      </c>
      <c r="K2" s="127" t="s">
        <v>1510</v>
      </c>
      <c r="M2" s="8">
        <v>1</v>
      </c>
      <c r="N2" s="94" t="s">
        <v>1511</v>
      </c>
      <c r="O2" s="129" t="s">
        <v>1507</v>
      </c>
      <c r="P2" s="128" t="s">
        <v>1512</v>
      </c>
      <c r="Q2" s="127" t="s">
        <v>1509</v>
      </c>
      <c r="R2" s="127" t="s">
        <v>1513</v>
      </c>
      <c r="U2" s="93" t="s">
        <v>1514</v>
      </c>
      <c r="V2" s="87">
        <v>1</v>
      </c>
    </row>
    <row r="3" spans="1:22" ht="15" customHeight="1" thickBot="1">
      <c r="A3" s="8">
        <v>1.1000000000000001</v>
      </c>
      <c r="B3" s="405" t="str">
        <f>StateSelfAssessment!A2</f>
        <v>1.1 Management, Leadership, and Administration</v>
      </c>
      <c r="C3" s="406"/>
      <c r="D3" s="407"/>
      <c r="F3" s="8">
        <v>1.1000000000000001</v>
      </c>
      <c r="G3" s="141" t="s">
        <v>231</v>
      </c>
      <c r="H3" s="143"/>
      <c r="I3" s="143"/>
      <c r="J3" s="143"/>
      <c r="K3" s="143"/>
      <c r="M3" s="8">
        <v>1.1000000000000001</v>
      </c>
      <c r="N3" s="141" t="s">
        <v>231</v>
      </c>
      <c r="O3" s="97"/>
      <c r="P3" s="98"/>
      <c r="U3" s="93" t="s">
        <v>239</v>
      </c>
      <c r="V3" s="87">
        <v>2</v>
      </c>
    </row>
    <row r="4" spans="1:22" ht="42" thickBot="1">
      <c r="A4" s="8" t="s">
        <v>232</v>
      </c>
      <c r="B4" s="2" t="str">
        <f>StateSelfAssessment!A3</f>
        <v>1.1.1 States shall have a single agency, or coordinated agencies, to regulate, administer and oversee all novice driver education programs.</v>
      </c>
      <c r="C4" s="3" t="str">
        <f>StateSelfAssessment!B3</f>
        <v>Yes</v>
      </c>
      <c r="D4" s="3" t="str">
        <f>StateSelfAssessment!C3</f>
        <v>Yes</v>
      </c>
      <c r="G4" s="141" t="s">
        <v>233</v>
      </c>
      <c r="N4" s="141" t="s">
        <v>233</v>
      </c>
      <c r="U4" s="93" t="s">
        <v>258</v>
      </c>
      <c r="V4" s="87">
        <v>3</v>
      </c>
    </row>
    <row r="5" spans="1:22" ht="42.6" customHeight="1" thickBot="1">
      <c r="A5" s="8" t="s">
        <v>234</v>
      </c>
      <c r="B5" s="4" t="str">
        <f>StateSelfAssessment!A4</f>
        <v>1.1.1 a. This agency shall have authority and responsibility for the implementation, monitoring, evaluation, and enforcement of these and State standards.</v>
      </c>
      <c r="C5" s="5" t="str">
        <f>StateSelfAssessment!B4</f>
        <v>Yes</v>
      </c>
      <c r="D5" s="5" t="str">
        <f>StateSelfAssessment!C4</f>
        <v>Yes</v>
      </c>
      <c r="F5" s="57" t="s">
        <v>234</v>
      </c>
      <c r="G5" s="59" t="s">
        <v>235</v>
      </c>
      <c r="M5" s="57" t="s">
        <v>234</v>
      </c>
      <c r="V5" s="87">
        <v>4</v>
      </c>
    </row>
    <row r="6" spans="1:22" ht="42.6" customHeight="1" thickBot="1">
      <c r="B6" s="4"/>
      <c r="C6" s="5"/>
      <c r="D6" s="5"/>
      <c r="G6" s="59" t="s">
        <v>240</v>
      </c>
      <c r="V6" s="87">
        <v>5</v>
      </c>
    </row>
    <row r="7" spans="1:22" ht="14.25" thickBot="1">
      <c r="B7" s="4"/>
      <c r="C7" s="5"/>
      <c r="D7" s="5"/>
      <c r="G7" s="59" t="s">
        <v>244</v>
      </c>
      <c r="V7" s="87">
        <v>6</v>
      </c>
    </row>
    <row r="8" spans="1:22" ht="42.6" customHeight="1" thickBot="1">
      <c r="B8" s="4"/>
      <c r="C8" s="5"/>
      <c r="D8" s="5"/>
      <c r="G8" s="59" t="s">
        <v>246</v>
      </c>
      <c r="V8" s="87">
        <v>7</v>
      </c>
    </row>
    <row r="9" spans="1:22" ht="27.4" thickBot="1">
      <c r="B9" s="4"/>
      <c r="C9" s="5"/>
      <c r="D9" s="5"/>
      <c r="G9" s="59" t="s">
        <v>249</v>
      </c>
      <c r="V9" s="87">
        <v>8</v>
      </c>
    </row>
    <row r="10" spans="1:22" ht="40.9" thickBot="1">
      <c r="A10" s="8" t="s">
        <v>251</v>
      </c>
      <c r="B10" s="2" t="str">
        <f>StateSelfAssessment!A5</f>
        <v>1.1.1 b. This agency shall establish and maintain an advisory board of stakeholders to provide input to the State agency/agencies</v>
      </c>
      <c r="C10" s="3" t="str">
        <f>StateSelfAssessment!B5</f>
        <v>No</v>
      </c>
      <c r="D10" s="3" t="str">
        <f>StateSelfAssessment!C5</f>
        <v>No</v>
      </c>
      <c r="F10" s="8" t="s">
        <v>251</v>
      </c>
      <c r="G10" s="59" t="s">
        <v>252</v>
      </c>
      <c r="M10" s="8" t="s">
        <v>251</v>
      </c>
      <c r="V10" s="87">
        <v>9</v>
      </c>
    </row>
    <row r="11" spans="1:22" ht="14.25" thickBot="1">
      <c r="B11" s="2"/>
      <c r="C11" s="3"/>
      <c r="D11" s="3"/>
      <c r="G11" s="59" t="s">
        <v>259</v>
      </c>
      <c r="V11" s="87">
        <v>10</v>
      </c>
    </row>
    <row r="12" spans="1:22" ht="14.25" thickBot="1">
      <c r="B12" s="2"/>
      <c r="C12" s="3"/>
      <c r="D12" s="3"/>
      <c r="G12" s="59" t="s">
        <v>262</v>
      </c>
    </row>
    <row r="13" spans="1:22" ht="27.4" thickBot="1">
      <c r="B13" s="2"/>
      <c r="C13" s="3"/>
      <c r="D13" s="3"/>
      <c r="G13" s="59" t="s">
        <v>264</v>
      </c>
    </row>
    <row r="14" spans="1:22" ht="14.25" thickBot="1">
      <c r="B14" s="2"/>
      <c r="C14" s="3"/>
      <c r="D14" s="3"/>
      <c r="G14" s="59" t="s">
        <v>266</v>
      </c>
    </row>
    <row r="15" spans="1:22" ht="27.4" thickBot="1">
      <c r="A15" s="8" t="s">
        <v>267</v>
      </c>
      <c r="B15" s="4" t="str">
        <f>StateSelfAssessment!A6</f>
        <v>1.1.1 c. This agency shall undertake all other administrative actions that make available quality driver education programs</v>
      </c>
      <c r="C15" s="5" t="str">
        <f>StateSelfAssessment!B6</f>
        <v>Yes</v>
      </c>
      <c r="D15" s="5" t="str">
        <f>StateSelfAssessment!C6</f>
        <v>Yes</v>
      </c>
      <c r="F15" s="8" t="s">
        <v>267</v>
      </c>
      <c r="G15" s="59" t="s">
        <v>268</v>
      </c>
      <c r="M15" s="8" t="s">
        <v>267</v>
      </c>
    </row>
    <row r="16" spans="1:22" ht="27.4" thickBot="1">
      <c r="B16" s="4"/>
      <c r="C16" s="5"/>
      <c r="D16" s="5"/>
      <c r="G16" s="59" t="s">
        <v>272</v>
      </c>
    </row>
    <row r="17" spans="1:14" ht="40.9" thickBot="1">
      <c r="A17" s="8" t="s">
        <v>275</v>
      </c>
      <c r="B17" s="2" t="str">
        <f>StateSelfAssessment!A7</f>
        <v>1.1.1 d. This agency shall develop and execute communication strategies to inform parents and the public about driver education issues and driving laws.</v>
      </c>
      <c r="C17" s="3" t="str">
        <f>StateSelfAssessment!B7</f>
        <v>Yes</v>
      </c>
      <c r="D17" s="3" t="str">
        <f>StateSelfAssessment!C7</f>
        <v>Yes</v>
      </c>
      <c r="F17" s="8" t="s">
        <v>275</v>
      </c>
      <c r="G17" s="59" t="s">
        <v>276</v>
      </c>
      <c r="M17" s="8" t="s">
        <v>275</v>
      </c>
    </row>
    <row r="18" spans="1:14" ht="42.6" customHeight="1" thickBot="1">
      <c r="A18" s="8" t="s">
        <v>282</v>
      </c>
      <c r="B18" s="4" t="str">
        <f>StateSelfAssessment!A8</f>
        <v>1.1.1 e. In addition, the agency shall communicate to entities in a timely fashion about changes to laws, regulations, and procedures and other matters relevant to driver education.</v>
      </c>
      <c r="C18" s="5" t="str">
        <f>StateSelfAssessment!B8</f>
        <v>Yes</v>
      </c>
      <c r="D18" s="5" t="str">
        <f>StateSelfAssessment!C8</f>
        <v>Yes</v>
      </c>
      <c r="F18" s="8" t="s">
        <v>282</v>
      </c>
      <c r="G18" s="59" t="s">
        <v>283</v>
      </c>
      <c r="M18" s="8" t="s">
        <v>282</v>
      </c>
    </row>
    <row r="19" spans="1:14" ht="28.15" thickBot="1">
      <c r="A19" s="8" t="s">
        <v>288</v>
      </c>
      <c r="B19" s="4" t="str">
        <f>StateSelfAssessment!A9</f>
        <v>1.1.2 States shall have a full-time, funded State administrator for driver education.</v>
      </c>
      <c r="C19" s="5" t="str">
        <f>StateSelfAssessment!B9</f>
        <v>Yes</v>
      </c>
      <c r="D19" s="5" t="str">
        <f>StateSelfAssessment!C9</f>
        <v>Yes</v>
      </c>
      <c r="G19" s="141" t="s">
        <v>289</v>
      </c>
      <c r="N19" s="141" t="s">
        <v>289</v>
      </c>
    </row>
    <row r="20" spans="1:14" ht="40.9" thickBot="1">
      <c r="A20" s="8" t="s">
        <v>290</v>
      </c>
      <c r="B20" s="4" t="str">
        <f>StateSelfAssessment!A10</f>
        <v>1.1.2 a. The administrator shall be qualified to manage and oversee all aspects of the State’s functions in driver education, and be familiar with the delivery of driver education</v>
      </c>
      <c r="C20" s="5" t="str">
        <f>StateSelfAssessment!B10</f>
        <v>Yes</v>
      </c>
      <c r="D20" s="5" t="str">
        <f>StateSelfAssessment!C10</f>
        <v>Yes</v>
      </c>
      <c r="F20" s="8" t="s">
        <v>290</v>
      </c>
      <c r="G20" s="59" t="s">
        <v>291</v>
      </c>
      <c r="M20" s="8" t="s">
        <v>290</v>
      </c>
    </row>
    <row r="21" spans="1:14" ht="27.4" thickBot="1">
      <c r="B21" s="4"/>
      <c r="C21" s="5"/>
      <c r="D21" s="5"/>
      <c r="F21" s="8"/>
      <c r="G21" s="59" t="s">
        <v>294</v>
      </c>
      <c r="M21" s="8"/>
    </row>
    <row r="22" spans="1:14" ht="27.4" thickBot="1">
      <c r="B22" s="4"/>
      <c r="C22" s="5"/>
      <c r="D22" s="5"/>
      <c r="F22" s="8"/>
      <c r="G22" s="59" t="s">
        <v>296</v>
      </c>
      <c r="M22" s="8"/>
    </row>
    <row r="23" spans="1:14" ht="54.4" thickBot="1">
      <c r="A23" s="8" t="s">
        <v>299</v>
      </c>
      <c r="B23" s="2" t="s">
        <v>1174</v>
      </c>
      <c r="C23" s="3" t="s">
        <v>365</v>
      </c>
      <c r="D23" s="3" t="s">
        <v>365</v>
      </c>
      <c r="F23" s="8" t="s">
        <v>299</v>
      </c>
      <c r="G23" s="59" t="s">
        <v>300</v>
      </c>
      <c r="M23" s="8" t="s">
        <v>299</v>
      </c>
    </row>
    <row r="24" spans="1:14" ht="67.900000000000006" thickBot="1">
      <c r="A24" s="8" t="s">
        <v>304</v>
      </c>
      <c r="B24" s="4" t="s">
        <v>1175</v>
      </c>
      <c r="C24" s="5" t="s">
        <v>365</v>
      </c>
      <c r="D24" s="5" t="s">
        <v>365</v>
      </c>
      <c r="F24" s="8" t="s">
        <v>304</v>
      </c>
      <c r="G24" s="59" t="s">
        <v>305</v>
      </c>
      <c r="M24" s="8" t="s">
        <v>304</v>
      </c>
    </row>
    <row r="25" spans="1:14" ht="14.25" thickBot="1">
      <c r="B25" s="4"/>
      <c r="C25" s="5"/>
      <c r="D25" s="5"/>
      <c r="F25" s="8"/>
      <c r="G25" s="59" t="s">
        <v>307</v>
      </c>
      <c r="M25" s="8"/>
    </row>
    <row r="26" spans="1:14" ht="28.15" thickBot="1">
      <c r="A26" s="8" t="s">
        <v>308</v>
      </c>
      <c r="B26" s="2" t="s">
        <v>309</v>
      </c>
      <c r="C26" s="3" t="s">
        <v>365</v>
      </c>
      <c r="D26" s="3" t="s">
        <v>365</v>
      </c>
      <c r="F26" s="8" t="s">
        <v>308</v>
      </c>
      <c r="G26" s="144" t="s">
        <v>309</v>
      </c>
      <c r="M26" s="8" t="s">
        <v>308</v>
      </c>
      <c r="N26" s="144" t="s">
        <v>309</v>
      </c>
    </row>
    <row r="27" spans="1:14" ht="27.4" thickBot="1">
      <c r="B27" s="2"/>
      <c r="C27" s="3"/>
      <c r="D27" s="3"/>
      <c r="F27" s="8"/>
      <c r="G27" s="59" t="s">
        <v>310</v>
      </c>
      <c r="M27" s="8"/>
    </row>
    <row r="28" spans="1:14" ht="14.25" thickBot="1">
      <c r="B28" s="2"/>
      <c r="C28" s="3"/>
      <c r="D28" s="3"/>
      <c r="G28" s="59" t="s">
        <v>313</v>
      </c>
    </row>
    <row r="29" spans="1:14" ht="27.4" thickBot="1">
      <c r="B29" s="2"/>
      <c r="C29" s="3"/>
      <c r="D29" s="3"/>
      <c r="G29" s="59" t="s">
        <v>314</v>
      </c>
    </row>
    <row r="30" spans="1:14" ht="47.1" customHeight="1" thickBot="1">
      <c r="B30" s="2"/>
      <c r="C30" s="3"/>
      <c r="D30" s="3"/>
      <c r="G30" s="115" t="s">
        <v>1515</v>
      </c>
    </row>
    <row r="31" spans="1:14" ht="14.25" thickBot="1">
      <c r="B31" s="2"/>
      <c r="C31" s="3"/>
      <c r="D31" s="3"/>
      <c r="G31" s="59" t="s">
        <v>316</v>
      </c>
    </row>
    <row r="32" spans="1:14" ht="14.25" thickBot="1">
      <c r="B32" s="2"/>
      <c r="C32" s="3"/>
      <c r="D32" s="3"/>
      <c r="G32" s="59" t="s">
        <v>318</v>
      </c>
    </row>
    <row r="33" spans="1:16" ht="14.25" thickBot="1">
      <c r="B33" s="2"/>
      <c r="C33" s="3"/>
      <c r="D33" s="3"/>
      <c r="G33" s="59" t="s">
        <v>319</v>
      </c>
    </row>
    <row r="34" spans="1:16" ht="27.4" thickBot="1">
      <c r="B34" s="2"/>
      <c r="C34" s="3"/>
      <c r="D34" s="3"/>
      <c r="G34" s="59" t="s">
        <v>320</v>
      </c>
    </row>
    <row r="35" spans="1:16" ht="27.4" thickBot="1">
      <c r="B35" s="2"/>
      <c r="C35" s="3"/>
      <c r="D35" s="3"/>
      <c r="G35" s="59" t="s">
        <v>323</v>
      </c>
    </row>
    <row r="36" spans="1:16" ht="27.4" thickBot="1">
      <c r="B36" s="2"/>
      <c r="C36" s="3"/>
      <c r="D36" s="3"/>
      <c r="G36" s="59" t="s">
        <v>324</v>
      </c>
    </row>
    <row r="37" spans="1:16" ht="28.15" thickBot="1">
      <c r="A37" s="8" t="s">
        <v>325</v>
      </c>
      <c r="B37" s="4" t="str">
        <f>StateSelfAssessment!A14</f>
        <v>1.1.4 States shall ensure that all driver education providers meet applicable Federal and State laws and rules</v>
      </c>
      <c r="C37" s="5" t="str">
        <f>StateSelfAssessment!B14</f>
        <v>Yes</v>
      </c>
      <c r="D37" s="5" t="str">
        <f>StateSelfAssessment!C14</f>
        <v>Yes</v>
      </c>
      <c r="F37" s="8" t="s">
        <v>325</v>
      </c>
      <c r="G37" s="141" t="s">
        <v>326</v>
      </c>
      <c r="M37" s="8" t="s">
        <v>325</v>
      </c>
      <c r="N37" s="141" t="s">
        <v>326</v>
      </c>
    </row>
    <row r="38" spans="1:16" ht="27.4" thickBot="1">
      <c r="B38" s="60"/>
      <c r="C38" s="61"/>
      <c r="D38" s="62"/>
      <c r="F38" s="8"/>
      <c r="G38" s="59" t="s">
        <v>327</v>
      </c>
      <c r="M38" s="8"/>
    </row>
    <row r="39" spans="1:16" ht="14.25" thickBot="1">
      <c r="B39" s="60"/>
      <c r="C39" s="61"/>
      <c r="D39" s="62"/>
      <c r="F39" s="8"/>
      <c r="G39" s="59" t="s">
        <v>331</v>
      </c>
      <c r="M39" s="8"/>
    </row>
    <row r="40" spans="1:16" ht="27.4" thickBot="1">
      <c r="B40" s="60"/>
      <c r="C40" s="61"/>
      <c r="D40" s="62"/>
      <c r="F40" s="8"/>
      <c r="G40" s="59" t="s">
        <v>332</v>
      </c>
      <c r="M40" s="8"/>
    </row>
    <row r="41" spans="1:16" ht="14.25" thickBot="1">
      <c r="A41" s="8">
        <v>1.2</v>
      </c>
      <c r="B41" s="408" t="s">
        <v>1176</v>
      </c>
      <c r="C41" s="409"/>
      <c r="D41" s="410"/>
      <c r="F41" s="8">
        <v>1.2</v>
      </c>
      <c r="G41" s="141" t="s">
        <v>1176</v>
      </c>
      <c r="H41" s="140"/>
      <c r="I41" s="140"/>
      <c r="J41" s="140"/>
      <c r="K41" s="140"/>
      <c r="M41" s="8">
        <v>1.2</v>
      </c>
      <c r="N41" s="141" t="s">
        <v>1176</v>
      </c>
      <c r="O41" s="363"/>
      <c r="P41" s="364"/>
    </row>
    <row r="42" spans="1:16" ht="28.15" thickBot="1">
      <c r="A42" s="8" t="s">
        <v>336</v>
      </c>
      <c r="B42" s="4" t="str">
        <f>StateSelfAssessment!A16</f>
        <v>1.2.1 States shall have an application and review process for providers</v>
      </c>
      <c r="C42" s="5" t="str">
        <f>StateSelfAssessment!B16</f>
        <v>Yes</v>
      </c>
      <c r="D42" s="5" t="str">
        <f>StateSelfAssessment!C16</f>
        <v>Yes</v>
      </c>
      <c r="F42" s="8" t="s">
        <v>336</v>
      </c>
      <c r="G42" s="141" t="s">
        <v>337</v>
      </c>
      <c r="M42" s="8" t="s">
        <v>336</v>
      </c>
    </row>
    <row r="43" spans="1:16" ht="54.4" thickBot="1">
      <c r="A43" s="8" t="s">
        <v>338</v>
      </c>
      <c r="B43" s="4" t="str">
        <f>StateSelfAssessment!A17</f>
        <v>1.2.1 a. The process shall ensure that only driver education programs that conform to applicable State and national standards are approved</v>
      </c>
      <c r="C43" s="5" t="str">
        <f>StateSelfAssessment!B17</f>
        <v>Yes</v>
      </c>
      <c r="D43" s="5" t="str">
        <f>StateSelfAssessment!C17</f>
        <v>Yes</v>
      </c>
      <c r="F43" s="8" t="s">
        <v>338</v>
      </c>
      <c r="G43" s="59" t="s">
        <v>339</v>
      </c>
      <c r="M43" s="8" t="s">
        <v>338</v>
      </c>
    </row>
    <row r="44" spans="1:16" ht="27.4" thickBot="1">
      <c r="B44" s="4"/>
      <c r="C44" s="5"/>
      <c r="D44" s="5"/>
      <c r="F44" s="8"/>
      <c r="G44" s="59" t="s">
        <v>1516</v>
      </c>
      <c r="M44" s="8"/>
    </row>
    <row r="45" spans="1:16" ht="14.25" thickBot="1">
      <c r="B45" s="4"/>
      <c r="C45" s="5"/>
      <c r="D45" s="5"/>
      <c r="F45" s="8"/>
      <c r="G45" s="59" t="s">
        <v>345</v>
      </c>
      <c r="M45" s="8"/>
    </row>
    <row r="46" spans="1:16" ht="40.9" thickBot="1">
      <c r="A46" s="8" t="s">
        <v>350</v>
      </c>
      <c r="B46" s="4" t="str">
        <f>StateSelfAssessment!A18</f>
        <v>1.2.1 b. The process shall ensure that driver education programs are culturally competent by reflecting multicultural education principles</v>
      </c>
      <c r="C46" s="5" t="str">
        <f>StateSelfAssessment!B18</f>
        <v>No</v>
      </c>
      <c r="D46" s="5" t="str">
        <f>StateSelfAssessment!C18</f>
        <v>No</v>
      </c>
      <c r="F46" s="8" t="s">
        <v>350</v>
      </c>
      <c r="G46" s="59" t="s">
        <v>351</v>
      </c>
      <c r="M46" s="8" t="s">
        <v>350</v>
      </c>
    </row>
    <row r="47" spans="1:16" ht="40.9" thickBot="1">
      <c r="A47" s="8" t="s">
        <v>354</v>
      </c>
      <c r="B47" s="4" t="str">
        <f>StateSelfAssessment!A19</f>
        <v>1.2.1 c. The process shall administer applications for certification and recertification of driver education instructors, including owner/operators of public and private providers</v>
      </c>
      <c r="C47" s="5" t="str">
        <f>StateSelfAssessment!B19</f>
        <v>Yes</v>
      </c>
      <c r="D47" s="5" t="str">
        <f>StateSelfAssessment!C19</f>
        <v>Yes</v>
      </c>
      <c r="F47" s="8" t="s">
        <v>354</v>
      </c>
      <c r="G47" s="59" t="s">
        <v>355</v>
      </c>
      <c r="M47" s="8" t="s">
        <v>354</v>
      </c>
    </row>
    <row r="48" spans="1:16" ht="27.4" thickBot="1">
      <c r="B48" s="2"/>
      <c r="C48" s="3"/>
      <c r="D48" s="3"/>
      <c r="F48" s="8"/>
      <c r="G48" s="59" t="s">
        <v>360</v>
      </c>
      <c r="M48" s="8"/>
    </row>
    <row r="49" spans="1:14" ht="14.25" thickBot="1">
      <c r="B49" s="2"/>
      <c r="C49" s="3"/>
      <c r="D49" s="3"/>
      <c r="F49" s="8"/>
      <c r="G49" s="59" t="s">
        <v>362</v>
      </c>
      <c r="M49" s="8"/>
    </row>
    <row r="50" spans="1:14" ht="27.4" thickBot="1">
      <c r="A50" s="8" t="s">
        <v>364</v>
      </c>
      <c r="B50" s="4" t="str">
        <f>StateSelfAssessment!A20</f>
        <v>1.2.1 d. The process should list on the appropriate public state website all approved driver education providers</v>
      </c>
      <c r="C50" s="5" t="str">
        <f>StateSelfAssessment!B20</f>
        <v>Yes</v>
      </c>
      <c r="D50" s="5" t="str">
        <f>StateSelfAssessment!C20</f>
        <v>Yes</v>
      </c>
      <c r="F50" s="8" t="s">
        <v>364</v>
      </c>
      <c r="G50" s="59" t="s">
        <v>366</v>
      </c>
      <c r="M50" s="8" t="s">
        <v>364</v>
      </c>
    </row>
    <row r="51" spans="1:14" ht="14.25" thickBot="1">
      <c r="A51" s="8" t="s">
        <v>369</v>
      </c>
      <c r="B51" s="2" t="str">
        <f>StateSelfAssessment!A21</f>
        <v>1.2.2 States shall assess and ensure provider compliance</v>
      </c>
      <c r="C51" s="3" t="str">
        <f>StateSelfAssessment!B21</f>
        <v>Yes</v>
      </c>
      <c r="D51" s="3" t="str">
        <f>StateSelfAssessment!C21</f>
        <v>Yes</v>
      </c>
      <c r="F51" s="8" t="s">
        <v>369</v>
      </c>
      <c r="G51" s="141" t="s">
        <v>370</v>
      </c>
      <c r="M51" s="8" t="s">
        <v>369</v>
      </c>
      <c r="N51" s="141" t="s">
        <v>370</v>
      </c>
    </row>
    <row r="52" spans="1:14" ht="40.9" thickBot="1">
      <c r="A52" s="8" t="s">
        <v>371</v>
      </c>
      <c r="B52" s="2" t="str">
        <f>StateSelfAssessment!A22</f>
        <v>1.2.2 a. The state shall establish and maintain a conflict resolution system for disputes between the State agency and driver education providers</v>
      </c>
      <c r="C52" s="3" t="str">
        <f>StateSelfAssessment!B22</f>
        <v>Yes</v>
      </c>
      <c r="D52" s="3" t="str">
        <f>StateSelfAssessment!C22</f>
        <v>Yes</v>
      </c>
      <c r="F52" s="8" t="s">
        <v>371</v>
      </c>
      <c r="G52" s="59" t="s">
        <v>372</v>
      </c>
      <c r="M52" s="8" t="s">
        <v>371</v>
      </c>
    </row>
    <row r="53" spans="1:14" ht="14.25" thickBot="1">
      <c r="B53" s="4"/>
      <c r="C53" s="5"/>
      <c r="D53" s="5"/>
      <c r="F53" s="8"/>
      <c r="G53" s="59" t="s">
        <v>375</v>
      </c>
      <c r="M53" s="8"/>
    </row>
    <row r="54" spans="1:14" ht="14.25" thickBot="1">
      <c r="B54" s="4"/>
      <c r="C54" s="5"/>
      <c r="D54" s="5"/>
      <c r="F54" s="8"/>
      <c r="G54" s="59" t="s">
        <v>377</v>
      </c>
      <c r="M54" s="8"/>
    </row>
    <row r="55" spans="1:14" ht="40.9" thickBot="1">
      <c r="B55" s="4"/>
      <c r="C55" s="5"/>
      <c r="D55" s="5"/>
      <c r="F55" s="8"/>
      <c r="G55" s="59" t="s">
        <v>380</v>
      </c>
      <c r="M55" s="8"/>
    </row>
    <row r="56" spans="1:14" ht="27.4" thickBot="1">
      <c r="B56" s="4"/>
      <c r="C56" s="5"/>
      <c r="D56" s="5"/>
      <c r="F56" s="8"/>
      <c r="G56" s="59" t="s">
        <v>387</v>
      </c>
      <c r="M56" s="8"/>
    </row>
    <row r="57" spans="1:14" ht="27.4" thickBot="1">
      <c r="B57" s="4"/>
      <c r="C57" s="5"/>
      <c r="D57" s="5"/>
      <c r="F57" s="8"/>
      <c r="G57" s="59" t="s">
        <v>390</v>
      </c>
      <c r="M57" s="8"/>
    </row>
    <row r="58" spans="1:14" ht="27.4" thickBot="1">
      <c r="A58" s="8" t="s">
        <v>394</v>
      </c>
      <c r="B58" s="2" t="str">
        <f>StateSelfAssessment!A23</f>
        <v>1.2.2 b. The state shall provide remediation opportunities to driver education programs when sanctions are issued</v>
      </c>
      <c r="C58" s="3" t="str">
        <f>StateSelfAssessment!B23</f>
        <v>Yes</v>
      </c>
      <c r="D58" s="3" t="str">
        <f>StateSelfAssessment!C23</f>
        <v>Yes</v>
      </c>
      <c r="F58" s="8" t="s">
        <v>394</v>
      </c>
      <c r="G58" s="59" t="s">
        <v>395</v>
      </c>
      <c r="M58" s="8" t="s">
        <v>394</v>
      </c>
    </row>
    <row r="59" spans="1:14" ht="14.25" thickBot="1">
      <c r="B59" s="2"/>
      <c r="C59" s="3"/>
      <c r="D59" s="3"/>
      <c r="G59" s="59" t="s">
        <v>398</v>
      </c>
    </row>
    <row r="60" spans="1:14" ht="27.4" thickBot="1">
      <c r="A60" s="8" t="s">
        <v>399</v>
      </c>
      <c r="B60" s="4" t="str">
        <f>StateSelfAssessment!A24</f>
        <v>1.2.2 c. The state shall impose financial and/or administrative sanctions for non-compliance with the State requirements</v>
      </c>
      <c r="C60" s="5" t="str">
        <f>StateSelfAssessment!B24</f>
        <v>Yes</v>
      </c>
      <c r="D60" s="5" t="str">
        <f>StateSelfAssessment!C24</f>
        <v>Yes</v>
      </c>
      <c r="F60" s="8" t="s">
        <v>399</v>
      </c>
      <c r="G60" s="59" t="s">
        <v>400</v>
      </c>
      <c r="M60" s="8" t="s">
        <v>399</v>
      </c>
    </row>
    <row r="61" spans="1:14" ht="40.9" thickBot="1">
      <c r="A61" s="8" t="s">
        <v>404</v>
      </c>
      <c r="B61" s="4" t="str">
        <f>StateSelfAssessment!A25</f>
        <v>1.2.2 d. The state shall deny or revoke approval of driver education programs that do not conform to applicable State and national standards</v>
      </c>
      <c r="C61" s="5" t="str">
        <f>StateSelfAssessment!B25</f>
        <v>Yes</v>
      </c>
      <c r="D61" s="5" t="str">
        <f>StateSelfAssessment!C25</f>
        <v>Yes</v>
      </c>
      <c r="F61" s="8" t="s">
        <v>404</v>
      </c>
      <c r="G61" s="59" t="s">
        <v>405</v>
      </c>
      <c r="M61" s="8" t="s">
        <v>404</v>
      </c>
    </row>
    <row r="62" spans="1:14" ht="14.25" thickBot="1">
      <c r="B62" s="2"/>
      <c r="C62" s="3"/>
      <c r="D62" s="3"/>
      <c r="G62" s="59" t="s">
        <v>407</v>
      </c>
    </row>
    <row r="63" spans="1:14" ht="42" thickBot="1">
      <c r="A63" s="8" t="s">
        <v>410</v>
      </c>
      <c r="B63" s="4" t="str">
        <f>StateSelfAssessment!A26</f>
        <v>1.2.3 States shall have standardized monitoring, evaluation/auditing, and oversight procedures to ensure compliance with these and State standards</v>
      </c>
      <c r="C63" s="5" t="str">
        <f>StateSelfAssessment!B26</f>
        <v>Yes</v>
      </c>
      <c r="D63" s="5" t="str">
        <f>StateSelfAssessment!C26</f>
        <v>Yes</v>
      </c>
      <c r="F63" s="8" t="s">
        <v>410</v>
      </c>
      <c r="G63" s="141" t="s">
        <v>411</v>
      </c>
      <c r="M63" s="8" t="s">
        <v>410</v>
      </c>
      <c r="N63" s="141" t="s">
        <v>411</v>
      </c>
    </row>
    <row r="64" spans="1:14" ht="27.4" thickBot="1">
      <c r="A64" s="8" t="s">
        <v>412</v>
      </c>
      <c r="B64" s="2" t="str">
        <f>StateSelfAssessment!A27</f>
        <v>1.2.3 a. The procedures shall include a process for providers to undergo review, by the regulating State authority</v>
      </c>
      <c r="C64" s="3" t="str">
        <f>StateSelfAssessment!B27</f>
        <v>Yes</v>
      </c>
      <c r="D64" s="3" t="str">
        <f>StateSelfAssessment!C27</f>
        <v>Yes</v>
      </c>
      <c r="F64" s="8" t="s">
        <v>412</v>
      </c>
      <c r="G64" s="59" t="s">
        <v>413</v>
      </c>
      <c r="M64" s="8" t="s">
        <v>412</v>
      </c>
    </row>
    <row r="65" spans="1:14" ht="54.4" thickBot="1">
      <c r="A65" s="8" t="s">
        <v>417</v>
      </c>
      <c r="B65" s="2" t="str">
        <f>StateSelfAssessment!A28</f>
        <v>1.2.3 b. The procedures shall include the right to inspect premises and training records maintained in connection with courses conducted under the program, to interview instructors and students, to inspect vehicles and to inspect classroom and/or behind-the-wheel instruction</v>
      </c>
      <c r="C65" s="3" t="str">
        <f>StateSelfAssessment!B28</f>
        <v>Yes</v>
      </c>
      <c r="D65" s="3" t="str">
        <f>StateSelfAssessment!C28</f>
        <v>Yes</v>
      </c>
      <c r="F65" s="8" t="s">
        <v>417</v>
      </c>
      <c r="G65" s="59" t="s">
        <v>418</v>
      </c>
      <c r="M65" s="8" t="s">
        <v>417</v>
      </c>
    </row>
    <row r="66" spans="1:14" ht="27.4" thickBot="1">
      <c r="B66" s="4"/>
      <c r="C66" s="5"/>
      <c r="D66" s="5"/>
      <c r="G66" s="59" t="s">
        <v>421</v>
      </c>
    </row>
    <row r="67" spans="1:14" ht="14.25" thickBot="1">
      <c r="B67" s="4"/>
      <c r="C67" s="5"/>
      <c r="D67" s="5"/>
      <c r="G67" s="59" t="s">
        <v>423</v>
      </c>
    </row>
    <row r="68" spans="1:14" ht="14.25" thickBot="1">
      <c r="B68" s="4"/>
      <c r="C68" s="5"/>
      <c r="D68" s="5"/>
      <c r="G68" s="59" t="s">
        <v>426</v>
      </c>
    </row>
    <row r="69" spans="1:14" ht="14.25" thickBot="1">
      <c r="B69" s="4"/>
      <c r="C69" s="5"/>
      <c r="D69" s="5"/>
      <c r="G69" s="59" t="s">
        <v>431</v>
      </c>
    </row>
    <row r="70" spans="1:14" ht="27.4" thickBot="1">
      <c r="A70" s="8" t="s">
        <v>434</v>
      </c>
      <c r="B70" s="2" t="str">
        <f>StateSelfAssessment!A29</f>
        <v>1.2.3 c. The procedures shall include the verification that all providers continue to meet State requirements</v>
      </c>
      <c r="C70" s="3" t="str">
        <f>StateSelfAssessment!B29</f>
        <v>Yes</v>
      </c>
      <c r="D70" s="3" t="str">
        <f>StateSelfAssessment!C29</f>
        <v>Yes</v>
      </c>
      <c r="F70" s="8" t="s">
        <v>434</v>
      </c>
      <c r="G70" s="59" t="s">
        <v>435</v>
      </c>
      <c r="M70" s="8" t="s">
        <v>434</v>
      </c>
    </row>
    <row r="71" spans="1:14" ht="55.9" thickBot="1">
      <c r="A71" s="8" t="s">
        <v>439</v>
      </c>
      <c r="B71" s="2" t="str">
        <f>StateSelfAssessment!A30</f>
        <v>1.2.4 States shall ensure driver education entities have an identified person to administer day-to-day operations, including responsibility for the maintenance of student records and filing of reports with the State in accordance with State regulations</v>
      </c>
      <c r="C71" s="3" t="str">
        <f>StateSelfAssessment!B30</f>
        <v>Yes</v>
      </c>
      <c r="D71" s="3" t="str">
        <f>StateSelfAssessment!C30</f>
        <v>Yes</v>
      </c>
      <c r="F71" s="8" t="s">
        <v>439</v>
      </c>
      <c r="G71" s="141" t="s">
        <v>440</v>
      </c>
      <c r="M71" s="8" t="s">
        <v>439</v>
      </c>
      <c r="N71" s="141" t="s">
        <v>440</v>
      </c>
    </row>
    <row r="72" spans="1:14" ht="40.9" thickBot="1">
      <c r="B72" s="2"/>
      <c r="C72" s="3"/>
      <c r="D72" s="3"/>
      <c r="F72" s="8"/>
      <c r="G72" s="59" t="s">
        <v>441</v>
      </c>
      <c r="M72" s="8"/>
    </row>
    <row r="73" spans="1:14" ht="42" thickBot="1">
      <c r="A73" s="8" t="s">
        <v>445</v>
      </c>
      <c r="B73" s="2" t="str">
        <f>StateSelfAssessment!A31</f>
        <v>1.2.5 States shall require driver education providers to maintain program and course records, as established by the State, at a minimum, consisting of</v>
      </c>
      <c r="C73" s="3"/>
      <c r="D73" s="3"/>
      <c r="F73" s="8" t="s">
        <v>445</v>
      </c>
      <c r="G73" s="141" t="s">
        <v>446</v>
      </c>
      <c r="M73" s="8" t="s">
        <v>445</v>
      </c>
      <c r="N73" s="141" t="s">
        <v>446</v>
      </c>
    </row>
    <row r="74" spans="1:14" ht="40.9" thickBot="1">
      <c r="A74" s="8" t="s">
        <v>447</v>
      </c>
      <c r="B74" s="2" t="str">
        <f>StateSelfAssessment!A32</f>
        <v>1.2.5 a. instructor information</v>
      </c>
      <c r="C74" s="3" t="str">
        <f>StateSelfAssessment!B32</f>
        <v>Yes</v>
      </c>
      <c r="D74" s="3" t="str">
        <f>StateSelfAssessment!C32</f>
        <v>Yes</v>
      </c>
      <c r="F74" s="8" t="s">
        <v>447</v>
      </c>
      <c r="G74" s="59" t="s">
        <v>448</v>
      </c>
      <c r="M74" s="8" t="s">
        <v>447</v>
      </c>
    </row>
    <row r="75" spans="1:14" ht="27.4" thickBot="1">
      <c r="A75" s="8" t="s">
        <v>451</v>
      </c>
      <c r="B75" s="2" t="str">
        <f>StateSelfAssessment!A33</f>
        <v>1.2.5 b. insurance records</v>
      </c>
      <c r="C75" s="3" t="str">
        <f>StateSelfAssessment!B33</f>
        <v>Yes</v>
      </c>
      <c r="D75" s="3" t="str">
        <f>StateSelfAssessment!C33</f>
        <v>Yes</v>
      </c>
      <c r="F75" s="8" t="s">
        <v>451</v>
      </c>
      <c r="G75" s="59" t="s">
        <v>452</v>
      </c>
      <c r="M75" s="8" t="s">
        <v>451</v>
      </c>
    </row>
    <row r="76" spans="1:14" ht="27.4" thickBot="1">
      <c r="A76" s="8" t="s">
        <v>454</v>
      </c>
      <c r="B76" s="2" t="str">
        <f>StateSelfAssessment!A34</f>
        <v>1.2.5 c. an individual record sheet for each student including the registration form, attendance, performance results</v>
      </c>
      <c r="C76" s="3" t="str">
        <f>StateSelfAssessment!B34</f>
        <v>Yes</v>
      </c>
      <c r="D76" s="3" t="str">
        <f>StateSelfAssessment!C34</f>
        <v>Yes</v>
      </c>
    </row>
    <row r="77" spans="1:14" ht="14.25" thickBot="1">
      <c r="A77" s="8" t="s">
        <v>455</v>
      </c>
      <c r="B77" s="2" t="str">
        <f>StateSelfAssessment!A35</f>
        <v>1.2.5 d. course completion certificates</v>
      </c>
      <c r="C77" s="3" t="str">
        <f>StateSelfAssessment!B35</f>
        <v>Yes</v>
      </c>
      <c r="D77" s="3" t="str">
        <f>StateSelfAssessment!C35</f>
        <v>Yes</v>
      </c>
    </row>
    <row r="78" spans="1:14" ht="42" thickBot="1">
      <c r="A78" s="8" t="s">
        <v>456</v>
      </c>
      <c r="B78" s="2" t="str">
        <f>StateSelfAssessment!A36</f>
        <v>1.2.6 States shall require providers to follow state and/or federal legal requirements for the transmission of personal and/or confidential information electronically or in hard copy format</v>
      </c>
      <c r="C78" s="3" t="str">
        <f>StateSelfAssessment!B36</f>
        <v>Yes</v>
      </c>
      <c r="D78" s="3" t="str">
        <f>StateSelfAssessment!C36</f>
        <v>Yes</v>
      </c>
      <c r="F78" s="8" t="s">
        <v>456</v>
      </c>
      <c r="G78" s="141" t="s">
        <v>457</v>
      </c>
      <c r="M78" s="8" t="s">
        <v>456</v>
      </c>
      <c r="N78" s="141" t="s">
        <v>457</v>
      </c>
    </row>
    <row r="79" spans="1:14" ht="40.9" thickBot="1">
      <c r="B79" s="2"/>
      <c r="C79" s="3"/>
      <c r="D79" s="3"/>
      <c r="F79" s="8"/>
      <c r="G79" s="59" t="s">
        <v>458</v>
      </c>
      <c r="M79" s="8"/>
    </row>
    <row r="80" spans="1:14" ht="55.9" thickBot="1">
      <c r="A80" s="8" t="s">
        <v>460</v>
      </c>
      <c r="B80" s="2" t="str">
        <f>StateSelfAssessment!A37</f>
        <v>1.2.7 States shall require that both successful and unsuccessful completion of the course and results of learners are recorded and kept in a secure file/location as required by the state regulating authority</v>
      </c>
      <c r="C80" s="3" t="str">
        <f>StateSelfAssessment!B37</f>
        <v>Yes</v>
      </c>
      <c r="D80" s="3" t="str">
        <f>StateSelfAssessment!C37</f>
        <v>Yes</v>
      </c>
      <c r="F80" s="8" t="s">
        <v>460</v>
      </c>
      <c r="G80" s="141" t="s">
        <v>461</v>
      </c>
      <c r="M80" s="8" t="s">
        <v>460</v>
      </c>
      <c r="N80" s="141" t="s">
        <v>461</v>
      </c>
    </row>
    <row r="81" spans="1:16" ht="40.9" thickBot="1">
      <c r="B81" s="2"/>
      <c r="C81" s="3"/>
      <c r="D81" s="3"/>
      <c r="F81" s="8"/>
      <c r="G81" s="59" t="s">
        <v>462</v>
      </c>
      <c r="M81" s="8"/>
    </row>
    <row r="82" spans="1:16" ht="27.4" thickBot="1">
      <c r="B82" s="2"/>
      <c r="C82" s="3"/>
      <c r="D82" s="3"/>
      <c r="F82" s="8"/>
      <c r="G82" s="59" t="s">
        <v>465</v>
      </c>
      <c r="M82" s="8"/>
    </row>
    <row r="83" spans="1:16" ht="27.4" thickBot="1">
      <c r="B83" s="2"/>
      <c r="C83" s="3"/>
      <c r="D83" s="3"/>
      <c r="F83" s="8"/>
      <c r="G83" s="59" t="s">
        <v>467</v>
      </c>
      <c r="M83" s="8"/>
    </row>
    <row r="84" spans="1:16" ht="55.9" thickBot="1">
      <c r="A84" s="8" t="s">
        <v>469</v>
      </c>
      <c r="B84" s="4" t="str">
        <f>StateSelfAssessment!A38</f>
        <v>1.2.8 States shall require providers to obtain parental/guardian authorization for minors to participate in the course; in order to verify that the learner has not secured driver education without parental consent</v>
      </c>
      <c r="C84" s="5" t="str">
        <f>StateSelfAssessment!B38</f>
        <v>Yes</v>
      </c>
      <c r="D84" s="5" t="str">
        <f>StateSelfAssessment!C38</f>
        <v>Yes</v>
      </c>
      <c r="F84" s="8" t="s">
        <v>469</v>
      </c>
      <c r="G84" s="141" t="s">
        <v>470</v>
      </c>
      <c r="M84" s="8" t="s">
        <v>469</v>
      </c>
      <c r="N84" s="141" t="s">
        <v>470</v>
      </c>
    </row>
    <row r="85" spans="1:16" ht="40.9" thickBot="1">
      <c r="B85" s="60"/>
      <c r="C85" s="61"/>
      <c r="D85" s="62"/>
      <c r="F85" s="8"/>
      <c r="G85" s="59" t="s">
        <v>471</v>
      </c>
      <c r="M85" s="8"/>
    </row>
    <row r="86" spans="1:16" ht="14.25" thickBot="1">
      <c r="A86" s="8">
        <v>1.3</v>
      </c>
      <c r="B86" s="411" t="str">
        <f>StateSelfAssessment!A39</f>
        <v>1.3 Program Evaluation and Data Collection</v>
      </c>
      <c r="C86" s="412"/>
      <c r="D86" s="413"/>
      <c r="F86" s="8">
        <v>1.3</v>
      </c>
      <c r="G86" s="141" t="s">
        <v>1192</v>
      </c>
      <c r="H86" s="140"/>
      <c r="I86" s="140"/>
      <c r="J86" s="140"/>
      <c r="K86" s="140"/>
      <c r="M86" s="8">
        <v>1.3</v>
      </c>
      <c r="N86" s="141" t="s">
        <v>1192</v>
      </c>
      <c r="O86" s="363"/>
      <c r="P86" s="364"/>
    </row>
    <row r="87" spans="1:16" ht="69.75" thickBot="1">
      <c r="A87" s="8" t="s">
        <v>477</v>
      </c>
      <c r="B87" s="4" t="str">
        <f>StateSelfAssessment!A40</f>
        <v>1.3.1 States shall require driver education providers to collect and report student identification, performance and other data to the designated State agency so that evaluations of the State’s driver education program can be completed and made available to the public</v>
      </c>
      <c r="C87" s="5" t="str">
        <f>StateSelfAssessment!B40</f>
        <v>Yes</v>
      </c>
      <c r="D87" s="5" t="str">
        <f>StateSelfAssessment!C40</f>
        <v>Yes</v>
      </c>
      <c r="F87" s="8" t="s">
        <v>477</v>
      </c>
      <c r="G87" s="141" t="s">
        <v>1193</v>
      </c>
      <c r="M87" s="8" t="s">
        <v>477</v>
      </c>
      <c r="N87" s="141" t="s">
        <v>1193</v>
      </c>
    </row>
    <row r="88" spans="1:16" ht="54.4" thickBot="1">
      <c r="B88" s="4"/>
      <c r="C88" s="5"/>
      <c r="D88" s="5"/>
      <c r="F88" s="8"/>
      <c r="G88" s="59" t="s">
        <v>479</v>
      </c>
      <c r="M88" s="8"/>
    </row>
    <row r="89" spans="1:16" ht="14.25" thickBot="1">
      <c r="B89" s="4"/>
      <c r="C89" s="5"/>
      <c r="D89" s="5"/>
      <c r="F89" s="8"/>
      <c r="G89" s="59" t="s">
        <v>481</v>
      </c>
      <c r="M89" s="8"/>
    </row>
    <row r="90" spans="1:16" ht="14.25" thickBot="1">
      <c r="B90" s="4"/>
      <c r="C90" s="5"/>
      <c r="D90" s="5"/>
      <c r="F90" s="8"/>
      <c r="G90" s="59" t="s">
        <v>483</v>
      </c>
      <c r="M90" s="8"/>
    </row>
    <row r="91" spans="1:16" ht="14.25" thickBot="1">
      <c r="B91" s="4"/>
      <c r="C91" s="5"/>
      <c r="D91" s="5"/>
      <c r="F91" s="8"/>
      <c r="G91" s="59" t="s">
        <v>484</v>
      </c>
      <c r="M91" s="8"/>
    </row>
    <row r="92" spans="1:16" ht="42" thickBot="1">
      <c r="A92" s="8" t="s">
        <v>485</v>
      </c>
      <c r="B92" s="2" t="str">
        <f>StateSelfAssessment!A41</f>
        <v>1.3.2 States shall ensure that student information submitted to the agency or used by the agency remains confidential, as required by applicable State and Federal regulations</v>
      </c>
      <c r="C92" s="3" t="str">
        <f>StateSelfAssessment!B41</f>
        <v>Yes</v>
      </c>
      <c r="D92" s="3" t="str">
        <f>StateSelfAssessment!C41</f>
        <v>Yes</v>
      </c>
      <c r="F92" s="8" t="s">
        <v>485</v>
      </c>
      <c r="G92" s="141" t="s">
        <v>486</v>
      </c>
      <c r="M92" s="8" t="s">
        <v>485</v>
      </c>
      <c r="N92" s="141" t="s">
        <v>486</v>
      </c>
    </row>
    <row r="93" spans="1:16" ht="40.9" thickBot="1">
      <c r="B93" s="2"/>
      <c r="C93" s="3"/>
      <c r="D93" s="3"/>
      <c r="F93" s="8"/>
      <c r="G93" s="59" t="s">
        <v>487</v>
      </c>
      <c r="M93" s="8"/>
    </row>
    <row r="94" spans="1:16" ht="14.25" thickBot="1">
      <c r="B94" s="2"/>
      <c r="C94" s="3"/>
      <c r="D94" s="3"/>
      <c r="F94" s="8"/>
      <c r="G94" s="59" t="s">
        <v>490</v>
      </c>
      <c r="M94" s="8"/>
    </row>
    <row r="95" spans="1:16" ht="14.25" thickBot="1">
      <c r="B95" s="2"/>
      <c r="C95" s="3"/>
      <c r="D95" s="3"/>
      <c r="F95" s="8"/>
      <c r="G95" s="59" t="s">
        <v>492</v>
      </c>
      <c r="M95" s="8"/>
    </row>
    <row r="96" spans="1:16" ht="55.9" thickBot="1">
      <c r="A96" s="8" t="s">
        <v>494</v>
      </c>
      <c r="B96" s="4" t="str">
        <f>StateSelfAssessment!A42</f>
        <v>1.3.3 States shall develop a comprehensive evaluation program to measure progress toward the established goals and objectives of the driver education program and optimize the allocation of resources</v>
      </c>
      <c r="C96" s="5" t="str">
        <f>StateSelfAssessment!B42</f>
        <v>No</v>
      </c>
      <c r="D96" s="5" t="str">
        <f>StateSelfAssessment!C42</f>
        <v>No</v>
      </c>
      <c r="F96" s="8" t="s">
        <v>494</v>
      </c>
      <c r="G96" s="141" t="s">
        <v>495</v>
      </c>
      <c r="M96" s="8" t="s">
        <v>494</v>
      </c>
      <c r="N96" s="141" t="s">
        <v>495</v>
      </c>
    </row>
    <row r="97" spans="1:14" ht="40.9" thickBot="1">
      <c r="B97" s="4"/>
      <c r="C97" s="5"/>
      <c r="D97" s="5"/>
      <c r="F97" s="8"/>
      <c r="G97" s="59" t="s">
        <v>496</v>
      </c>
      <c r="M97" s="8"/>
    </row>
    <row r="98" spans="1:14" ht="14.25" thickBot="1">
      <c r="B98" s="4"/>
      <c r="C98" s="5"/>
      <c r="D98" s="5"/>
      <c r="G98" s="59" t="s">
        <v>498</v>
      </c>
    </row>
    <row r="99" spans="1:14" ht="67.900000000000006" thickBot="1">
      <c r="B99" s="4"/>
      <c r="C99" s="5"/>
      <c r="D99" s="5"/>
      <c r="G99" s="59" t="s">
        <v>499</v>
      </c>
    </row>
    <row r="100" spans="1:14" ht="27.4" thickBot="1">
      <c r="B100" s="4"/>
      <c r="C100" s="5"/>
      <c r="D100" s="5"/>
      <c r="G100" s="59" t="s">
        <v>500</v>
      </c>
    </row>
    <row r="101" spans="1:14" ht="27.4" thickBot="1">
      <c r="B101" s="4"/>
      <c r="C101" s="5"/>
      <c r="D101" s="5"/>
      <c r="G101" s="59" t="s">
        <v>501</v>
      </c>
    </row>
    <row r="102" spans="1:14" ht="27.4" thickBot="1">
      <c r="B102" s="4"/>
      <c r="C102" s="5"/>
      <c r="D102" s="5"/>
      <c r="G102" s="59" t="s">
        <v>503</v>
      </c>
    </row>
    <row r="103" spans="1:14" ht="14.25" thickBot="1">
      <c r="B103" s="4"/>
      <c r="C103" s="5"/>
      <c r="D103" s="5"/>
      <c r="G103" s="59" t="s">
        <v>505</v>
      </c>
    </row>
    <row r="104" spans="1:14" ht="27.4" thickBot="1">
      <c r="B104" s="4"/>
      <c r="C104" s="5"/>
      <c r="D104" s="5"/>
      <c r="G104" s="59" t="s">
        <v>507</v>
      </c>
    </row>
    <row r="105" spans="1:14" ht="28.15" thickBot="1">
      <c r="A105" s="8" t="s">
        <v>509</v>
      </c>
      <c r="B105" s="2" t="str">
        <f>StateSelfAssessment!A43</f>
        <v>1.3.4 States shall track data and utilize the data for the improvement of their driver education program</v>
      </c>
      <c r="C105" s="3" t="str">
        <f>StateSelfAssessment!B43</f>
        <v>No</v>
      </c>
      <c r="D105" s="3" t="str">
        <f>StateSelfAssessment!C43</f>
        <v>No</v>
      </c>
      <c r="F105" s="8" t="s">
        <v>509</v>
      </c>
      <c r="G105" s="141" t="s">
        <v>510</v>
      </c>
      <c r="M105" s="8" t="s">
        <v>509</v>
      </c>
      <c r="N105" s="141" t="s">
        <v>510</v>
      </c>
    </row>
    <row r="106" spans="1:14" ht="27.4" thickBot="1">
      <c r="B106" s="2"/>
      <c r="C106" s="3"/>
      <c r="D106" s="3"/>
      <c r="F106" s="8"/>
      <c r="G106" s="59" t="s">
        <v>511</v>
      </c>
      <c r="M106" s="8"/>
    </row>
    <row r="107" spans="1:14" ht="14.25" thickBot="1">
      <c r="B107" s="2"/>
      <c r="C107" s="3"/>
      <c r="D107" s="3"/>
      <c r="F107" s="8"/>
      <c r="G107" s="59" t="s">
        <v>515</v>
      </c>
      <c r="M107" s="8"/>
    </row>
    <row r="108" spans="1:14" ht="14.25" thickBot="1">
      <c r="B108" s="2"/>
      <c r="C108" s="3"/>
      <c r="D108" s="3"/>
      <c r="F108" s="8"/>
      <c r="G108" s="59" t="s">
        <v>517</v>
      </c>
      <c r="M108" s="8"/>
    </row>
    <row r="109" spans="1:14" ht="14.25" thickBot="1">
      <c r="B109" s="2"/>
      <c r="C109" s="3"/>
      <c r="D109" s="3"/>
      <c r="F109" s="8"/>
      <c r="G109" s="59" t="s">
        <v>519</v>
      </c>
      <c r="M109" s="8"/>
    </row>
    <row r="110" spans="1:14" ht="42" thickBot="1">
      <c r="A110" s="8" t="s">
        <v>523</v>
      </c>
      <c r="B110" s="4" t="str">
        <f>StateSelfAssessment!A44</f>
        <v>1.3.5 States shall require the responsible agency for driver education to maintain data elements (e.g. driver license number) on students that can be linked to driver record data</v>
      </c>
      <c r="C110" s="5" t="str">
        <f>StateSelfAssessment!B44</f>
        <v>Yes</v>
      </c>
      <c r="D110" s="5" t="str">
        <f>StateSelfAssessment!C44</f>
        <v>Yes</v>
      </c>
      <c r="F110" s="8" t="s">
        <v>523</v>
      </c>
      <c r="G110" s="141" t="s">
        <v>524</v>
      </c>
      <c r="M110" s="8" t="s">
        <v>523</v>
      </c>
      <c r="N110" s="141" t="s">
        <v>524</v>
      </c>
    </row>
    <row r="111" spans="1:14" ht="27.4" thickBot="1">
      <c r="B111" s="60"/>
      <c r="C111" s="61"/>
      <c r="D111" s="62"/>
      <c r="F111" s="8"/>
      <c r="G111" s="59" t="s">
        <v>525</v>
      </c>
      <c r="M111" s="8"/>
    </row>
    <row r="112" spans="1:14" ht="14.25" thickBot="1">
      <c r="B112" s="60"/>
      <c r="C112" s="61"/>
      <c r="D112" s="62"/>
      <c r="F112" s="8"/>
      <c r="G112" s="59" t="s">
        <v>527</v>
      </c>
      <c r="M112" s="8"/>
    </row>
    <row r="113" spans="1:16" ht="54.4" thickBot="1">
      <c r="B113" s="60"/>
      <c r="C113" s="61"/>
      <c r="D113" s="62"/>
      <c r="F113" s="8"/>
      <c r="G113" s="59" t="s">
        <v>528</v>
      </c>
      <c r="M113" s="8"/>
    </row>
    <row r="114" spans="1:16" ht="14.25" thickBot="1">
      <c r="B114" s="60"/>
      <c r="C114" s="61"/>
      <c r="D114" s="62"/>
      <c r="F114" s="8"/>
      <c r="G114" s="59" t="s">
        <v>530</v>
      </c>
      <c r="M114" s="8"/>
    </row>
    <row r="115" spans="1:16" ht="14.25" thickBot="1">
      <c r="A115" s="8">
        <v>1.4</v>
      </c>
      <c r="B115" s="360" t="str">
        <f>StateSelfAssessment!A45</f>
        <v>1.4 Communication Program</v>
      </c>
      <c r="C115" s="361"/>
      <c r="D115" s="362"/>
      <c r="F115" s="57">
        <v>1.4</v>
      </c>
      <c r="G115" s="141" t="s">
        <v>1194</v>
      </c>
      <c r="H115" s="140"/>
      <c r="I115" s="140"/>
      <c r="J115" s="140"/>
      <c r="K115" s="140"/>
      <c r="M115" s="57">
        <v>1.4</v>
      </c>
      <c r="N115" s="141" t="s">
        <v>1194</v>
      </c>
      <c r="O115" s="363"/>
      <c r="P115" s="364"/>
    </row>
    <row r="116" spans="1:16" ht="83.65" thickBot="1">
      <c r="A116" s="8" t="s">
        <v>532</v>
      </c>
      <c r="B116" s="4" t="str">
        <f>StateSelfAssessment!A46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6" s="5" t="s">
        <v>15</v>
      </c>
      <c r="D116" s="5"/>
      <c r="F116" s="8" t="s">
        <v>532</v>
      </c>
      <c r="G116" s="141" t="s">
        <v>1195</v>
      </c>
      <c r="M116" s="8" t="s">
        <v>532</v>
      </c>
      <c r="N116" s="141" t="s">
        <v>1195</v>
      </c>
    </row>
    <row r="117" spans="1:16" ht="40.9" thickBot="1">
      <c r="B117" s="4"/>
      <c r="C117" s="5"/>
      <c r="D117" s="5"/>
      <c r="F117" s="8"/>
      <c r="G117" s="59" t="s">
        <v>534</v>
      </c>
      <c r="M117" s="8"/>
    </row>
    <row r="118" spans="1:16" ht="27.4" thickBot="1">
      <c r="B118" s="4"/>
      <c r="C118" s="5"/>
      <c r="D118" s="5"/>
      <c r="F118" s="8"/>
      <c r="G118" s="59" t="s">
        <v>537</v>
      </c>
      <c r="M118" s="8"/>
    </row>
    <row r="119" spans="1:16" ht="27.4" thickBot="1">
      <c r="B119" s="4"/>
      <c r="C119" s="5"/>
      <c r="D119" s="5"/>
      <c r="F119" s="8"/>
      <c r="G119" s="115" t="s">
        <v>541</v>
      </c>
      <c r="M119" s="8"/>
    </row>
    <row r="120" spans="1:16" ht="27.4" thickBot="1">
      <c r="B120" s="4"/>
      <c r="C120" s="5"/>
      <c r="D120" s="5"/>
      <c r="F120" s="8"/>
      <c r="G120" s="59" t="s">
        <v>543</v>
      </c>
      <c r="M120" s="8"/>
    </row>
    <row r="121" spans="1:16" ht="27.4" thickBot="1">
      <c r="B121" s="4"/>
      <c r="C121" s="5"/>
      <c r="D121" s="5"/>
      <c r="F121" s="8"/>
      <c r="G121" s="59" t="s">
        <v>545</v>
      </c>
      <c r="M121" s="8"/>
    </row>
    <row r="122" spans="1:16" ht="14.25" thickBot="1">
      <c r="B122" s="4"/>
      <c r="C122" s="5"/>
      <c r="D122" s="5"/>
      <c r="F122" s="8"/>
      <c r="G122" s="59" t="s">
        <v>547</v>
      </c>
      <c r="M122" s="8"/>
    </row>
    <row r="123" spans="1:16" ht="14.25" thickBot="1">
      <c r="B123" s="4"/>
      <c r="C123" s="5"/>
      <c r="D123" s="5"/>
      <c r="F123" s="8"/>
      <c r="G123" s="59" t="s">
        <v>548</v>
      </c>
      <c r="M123" s="8"/>
    </row>
    <row r="124" spans="1:16" ht="40.9" thickBot="1">
      <c r="A124" s="8" t="s">
        <v>549</v>
      </c>
      <c r="B124" s="2" t="str">
        <f>StateSelfAssessment!A47</f>
        <v>1.4.1 a. Informs the public and parents/guardians about State GDL laws including, but not limited to: the role of supervised driving, underage drinking, and zero tolerance laws</v>
      </c>
      <c r="C124" s="3" t="str">
        <f>StateSelfAssessment!B47</f>
        <v>Yes</v>
      </c>
      <c r="D124" s="3" t="str">
        <f>StateSelfAssessment!C47</f>
        <v>Yes</v>
      </c>
    </row>
    <row r="125" spans="1:16" ht="14.25" thickBot="1">
      <c r="A125" s="8" t="s">
        <v>550</v>
      </c>
      <c r="B125" s="2" t="str">
        <f>StateSelfAssessment!A48</f>
        <v>1.4.1 b. Identifies the at-risk target population</v>
      </c>
      <c r="C125" s="3" t="str">
        <f>StateSelfAssessment!B48</f>
        <v>No</v>
      </c>
      <c r="D125" s="3" t="str">
        <f>StateSelfAssessment!C48</f>
        <v>No</v>
      </c>
    </row>
    <row r="126" spans="1:16" ht="27.4" thickBot="1">
      <c r="A126" s="8" t="s">
        <v>551</v>
      </c>
      <c r="B126" s="2" t="str">
        <f>StateSelfAssessment!A49</f>
        <v>1.4.1 c. Provides materials that are culturally competent and reflect multicultural education principles</v>
      </c>
      <c r="C126" s="3" t="str">
        <f>StateSelfAssessment!B49</f>
        <v>No</v>
      </c>
      <c r="D126" s="3" t="str">
        <f>StateSelfAssessment!C49</f>
        <v>No</v>
      </c>
    </row>
    <row r="127" spans="1:16" ht="27.4" thickBot="1">
      <c r="A127" s="8" t="s">
        <v>552</v>
      </c>
      <c r="B127" s="2" t="str">
        <f>StateSelfAssessment!A50</f>
        <v>1.4.1 d. Informs the public on the role of parental monitoring/involvement</v>
      </c>
      <c r="C127" s="3" t="str">
        <f>StateSelfAssessment!B50</f>
        <v>Yes</v>
      </c>
      <c r="D127" s="3" t="str">
        <f>StateSelfAssessment!C50</f>
        <v>Yes</v>
      </c>
    </row>
    <row r="128" spans="1:16" ht="27.4" thickBot="1">
      <c r="A128" s="8" t="s">
        <v>553</v>
      </c>
      <c r="B128" s="2" t="str">
        <f>StateSelfAssessment!A51</f>
        <v>1.4.1 e. Informs the public about State guidelines and regulation of driver education</v>
      </c>
      <c r="C128" s="3" t="str">
        <f>StateSelfAssessment!B51</f>
        <v>Yes</v>
      </c>
      <c r="D128" s="3" t="str">
        <f>StateSelfAssessment!C51</f>
        <v>Yes</v>
      </c>
    </row>
    <row r="129" spans="1:18" ht="28.15" thickBot="1">
      <c r="A129" s="8">
        <v>2</v>
      </c>
      <c r="B129" s="119" t="s">
        <v>1517</v>
      </c>
      <c r="C129" s="1" t="s">
        <v>1166</v>
      </c>
      <c r="D129" s="1" t="s">
        <v>1167</v>
      </c>
      <c r="F129" s="8">
        <v>2</v>
      </c>
      <c r="G129" s="58" t="s">
        <v>1517</v>
      </c>
      <c r="H129" s="125" t="s">
        <v>1507</v>
      </c>
      <c r="I129" s="126" t="s">
        <v>1508</v>
      </c>
      <c r="J129" s="127" t="s">
        <v>1509</v>
      </c>
      <c r="K129" s="127" t="s">
        <v>1510</v>
      </c>
      <c r="M129" s="8">
        <v>2</v>
      </c>
      <c r="N129" s="121" t="s">
        <v>1517</v>
      </c>
      <c r="O129" s="125" t="s">
        <v>1507</v>
      </c>
      <c r="P129" s="126" t="s">
        <v>1512</v>
      </c>
      <c r="Q129" s="127" t="s">
        <v>1509</v>
      </c>
      <c r="R129" s="127" t="s">
        <v>1513</v>
      </c>
    </row>
    <row r="130" spans="1:18" ht="14.25" thickBot="1">
      <c r="A130" s="8">
        <v>2.1</v>
      </c>
      <c r="B130" s="414" t="str">
        <f>StateSelfAssessment!A52</f>
        <v>2.1 Driver Education Curricula</v>
      </c>
      <c r="C130" s="415"/>
      <c r="D130" s="416"/>
      <c r="F130" s="8">
        <v>2.1</v>
      </c>
      <c r="G130" s="141" t="s">
        <v>1201</v>
      </c>
      <c r="H130" s="97"/>
      <c r="I130" s="97"/>
      <c r="J130" s="97"/>
      <c r="K130" s="98"/>
      <c r="M130" s="8">
        <v>2.1</v>
      </c>
      <c r="N130" s="393" t="s">
        <v>1201</v>
      </c>
      <c r="O130" s="394"/>
      <c r="P130" s="395"/>
    </row>
    <row r="131" spans="1:18" ht="55.9" thickBot="1">
      <c r="A131" s="8" t="s">
        <v>1518</v>
      </c>
      <c r="B131" s="2" t="str">
        <f>StateSelfAssessment!A53</f>
        <v>2.1.1 States shall have driver education that meets or exceeds current nationally recognized content standards such as ADTSEA and DSAA – Attachments A and B. States retains authority in determining what curricula meet its State standards.</v>
      </c>
      <c r="C131" s="3" t="str">
        <f>StateSelfAssessment!B53</f>
        <v>Yes</v>
      </c>
      <c r="D131" s="3" t="str">
        <f>StateSelfAssessment!C53</f>
        <v>Yes</v>
      </c>
      <c r="F131" s="8" t="s">
        <v>1518</v>
      </c>
      <c r="G131" s="141" t="s">
        <v>1202</v>
      </c>
      <c r="M131" s="8" t="s">
        <v>1518</v>
      </c>
      <c r="N131" s="141" t="s">
        <v>1202</v>
      </c>
    </row>
    <row r="132" spans="1:18" ht="14.25" thickBot="1">
      <c r="B132" s="64"/>
      <c r="C132" s="65"/>
      <c r="D132" s="66"/>
      <c r="F132" s="8"/>
      <c r="G132" s="59" t="s">
        <v>1519</v>
      </c>
      <c r="M132" s="8"/>
    </row>
    <row r="133" spans="1:18" ht="27.4" thickBot="1">
      <c r="B133" s="64"/>
      <c r="C133" s="65"/>
      <c r="D133" s="66"/>
      <c r="F133" s="8"/>
      <c r="G133" s="59" t="s">
        <v>1520</v>
      </c>
      <c r="M133" s="8"/>
    </row>
    <row r="134" spans="1:18" ht="27.4" thickBot="1">
      <c r="B134" s="64"/>
      <c r="C134" s="65"/>
      <c r="D134" s="66"/>
      <c r="F134" s="8"/>
      <c r="G134" s="59" t="s">
        <v>1521</v>
      </c>
      <c r="M134" s="8"/>
    </row>
    <row r="135" spans="1:18" ht="14.25" thickBot="1">
      <c r="B135" s="402" t="s">
        <v>1203</v>
      </c>
      <c r="C135" s="403"/>
      <c r="D135" s="404"/>
    </row>
    <row r="136" spans="1:18" ht="14.25" thickBot="1">
      <c r="B136" s="2" t="s">
        <v>1204</v>
      </c>
      <c r="C136" s="3" t="str">
        <f>StateSelfAssessment!B55</f>
        <v>Yes</v>
      </c>
      <c r="D136" s="3" t="str">
        <f>StateSelfAssessment!C55</f>
        <v>Yes</v>
      </c>
    </row>
    <row r="137" spans="1:18" ht="14.25" thickBot="1">
      <c r="B137" s="4" t="s">
        <v>1205</v>
      </c>
      <c r="C137" s="3" t="str">
        <f>StateSelfAssessment!B56</f>
        <v>Yes</v>
      </c>
      <c r="D137" s="3" t="str">
        <f>StateSelfAssessment!C56</f>
        <v>Yes</v>
      </c>
    </row>
    <row r="138" spans="1:18" ht="28.15" thickBot="1">
      <c r="A138" s="8" t="s">
        <v>1522</v>
      </c>
      <c r="B138" s="2" t="s">
        <v>1206</v>
      </c>
      <c r="C138" s="3" t="str">
        <f>StateSelfAssessment!B57</f>
        <v>Yes</v>
      </c>
      <c r="D138" s="3" t="str">
        <f>StateSelfAssessment!C57</f>
        <v>Yes</v>
      </c>
      <c r="F138" s="8" t="s">
        <v>1522</v>
      </c>
      <c r="G138" s="141" t="s">
        <v>1206</v>
      </c>
      <c r="M138" s="8" t="s">
        <v>1522</v>
      </c>
      <c r="N138" s="141" t="s">
        <v>1206</v>
      </c>
    </row>
    <row r="139" spans="1:18" ht="27.4" thickBot="1">
      <c r="B139" s="2"/>
      <c r="C139" s="3"/>
      <c r="D139" s="3"/>
      <c r="F139" s="8"/>
      <c r="G139" s="59" t="s">
        <v>1523</v>
      </c>
      <c r="M139" s="8"/>
    </row>
    <row r="140" spans="1:18" ht="27.4" thickBot="1">
      <c r="B140" s="2"/>
      <c r="C140" s="3"/>
      <c r="D140" s="3"/>
      <c r="F140" s="8"/>
      <c r="G140" s="59" t="s">
        <v>1524</v>
      </c>
      <c r="M140" s="8"/>
    </row>
    <row r="141" spans="1:18" ht="27.4" thickBot="1">
      <c r="B141" s="2"/>
      <c r="C141" s="3"/>
      <c r="D141" s="3"/>
      <c r="F141" s="8"/>
      <c r="G141" s="59" t="s">
        <v>1525</v>
      </c>
      <c r="M141" s="8"/>
    </row>
    <row r="142" spans="1:18" ht="27.4" thickBot="1">
      <c r="B142" s="2"/>
      <c r="C142" s="3"/>
      <c r="D142" s="3"/>
      <c r="F142" s="8"/>
      <c r="G142" s="59" t="s">
        <v>1526</v>
      </c>
      <c r="M142" s="8"/>
    </row>
    <row r="143" spans="1:18" ht="14.25" thickBot="1">
      <c r="B143" s="2"/>
      <c r="C143" s="3"/>
      <c r="D143" s="3"/>
      <c r="F143" s="8"/>
      <c r="G143" s="59" t="s">
        <v>1527</v>
      </c>
      <c r="M143" s="8"/>
    </row>
    <row r="144" spans="1:18" ht="27.4" thickBot="1">
      <c r="B144" s="2"/>
      <c r="C144" s="3"/>
      <c r="D144" s="3"/>
      <c r="F144" s="8"/>
      <c r="G144" s="59" t="s">
        <v>1528</v>
      </c>
      <c r="M144" s="8"/>
    </row>
    <row r="145" spans="1:14" ht="27.4" thickBot="1">
      <c r="B145" s="2"/>
      <c r="C145" s="3"/>
      <c r="D145" s="3"/>
      <c r="F145" s="8"/>
      <c r="G145" s="59" t="s">
        <v>1529</v>
      </c>
      <c r="M145" s="8"/>
    </row>
    <row r="146" spans="1:14" ht="27.4" thickBot="1">
      <c r="B146" s="2"/>
      <c r="C146" s="3"/>
      <c r="D146" s="3"/>
      <c r="F146" s="8"/>
      <c r="G146" s="59" t="s">
        <v>1530</v>
      </c>
      <c r="M146" s="8"/>
    </row>
    <row r="147" spans="1:14" ht="40.9" thickBot="1">
      <c r="A147" s="8" t="s">
        <v>1531</v>
      </c>
      <c r="B147" s="4" t="str">
        <f>StateSelfAssessment!A58</f>
        <v>2.1.2 a. The curricula shall include written lesson plans for classroom, behind-the-wheel, observation time, simulation and driving ranges that include goals, objectives and outcomes for learning</v>
      </c>
      <c r="C147" s="5" t="str">
        <f>StateSelfAssessment!B58</f>
        <v>Yes</v>
      </c>
      <c r="D147" s="5" t="str">
        <f>StateSelfAssessment!C58</f>
        <v>Yes</v>
      </c>
      <c r="F147" s="8" t="s">
        <v>1531</v>
      </c>
      <c r="G147" s="117" t="s">
        <v>1532</v>
      </c>
      <c r="M147" s="8" t="s">
        <v>1531</v>
      </c>
    </row>
    <row r="148" spans="1:14" ht="40.9" thickBot="1">
      <c r="B148" s="4"/>
      <c r="C148" s="5"/>
      <c r="D148" s="5"/>
      <c r="G148" s="59" t="s">
        <v>1533</v>
      </c>
    </row>
    <row r="149" spans="1:14" ht="54.4" thickBot="1">
      <c r="A149" s="8" t="s">
        <v>1534</v>
      </c>
      <c r="B149" s="2" t="str">
        <f>StateSelfAssessment!A59</f>
        <v>2.1.2 b. The curricula shall use a variety of multimedia in various combinations to deliver the curriculum. These may include, but are not limited to, videos, written materials, activities, testing, animation, interactive media, or simulations</v>
      </c>
      <c r="C149" s="3" t="str">
        <f>StateSelfAssessment!B59</f>
        <v>Yes</v>
      </c>
      <c r="D149" s="3" t="str">
        <f>StateSelfAssessment!C59</f>
        <v>Yes</v>
      </c>
      <c r="F149" s="8" t="s">
        <v>1534</v>
      </c>
      <c r="G149" s="59" t="s">
        <v>1535</v>
      </c>
      <c r="M149" s="8" t="s">
        <v>1534</v>
      </c>
    </row>
    <row r="150" spans="1:14" ht="27.4" thickBot="1">
      <c r="A150" s="8" t="s">
        <v>1536</v>
      </c>
      <c r="B150" s="2" t="str">
        <f>StateSelfAssessment!A60</f>
        <v>2.1.2 c. The curricula shall use active learning and incorporate higher-order/critical thinking skills</v>
      </c>
      <c r="C150" s="3" t="str">
        <f>StateSelfAssessment!B60</f>
        <v>Yes</v>
      </c>
      <c r="D150" s="3" t="str">
        <f>StateSelfAssessment!C60</f>
        <v>Yes</v>
      </c>
      <c r="F150" s="8" t="s">
        <v>1536</v>
      </c>
      <c r="G150" s="59" t="s">
        <v>1537</v>
      </c>
      <c r="M150" s="8" t="s">
        <v>1536</v>
      </c>
    </row>
    <row r="151" spans="1:14" ht="40.9" thickBot="1">
      <c r="A151" s="8" t="s">
        <v>1538</v>
      </c>
      <c r="B151" s="2" t="str">
        <f>StateSelfAssessment!A61</f>
        <v>2.1.2 d. The curricula shall encourage learners to reflect upon what they have learned as a means to improve retention of concepts</v>
      </c>
      <c r="C151" s="3" t="str">
        <f>StateSelfAssessment!B61</f>
        <v>Yes</v>
      </c>
      <c r="D151" s="3" t="str">
        <f>StateSelfAssessment!C61</f>
        <v>Yes</v>
      </c>
      <c r="F151" s="8" t="s">
        <v>1538</v>
      </c>
      <c r="G151" s="59" t="s">
        <v>1539</v>
      </c>
      <c r="M151" s="8" t="s">
        <v>1538</v>
      </c>
    </row>
    <row r="152" spans="1:14" ht="27.4" thickBot="1">
      <c r="A152" s="8" t="s">
        <v>1540</v>
      </c>
      <c r="B152" s="2" t="str">
        <f>StateSelfAssessment!A62</f>
        <v>2.1.2 e. The curricula shall be culturally competent/responsive and accommodate the multicultural educational needs of learners</v>
      </c>
      <c r="C152" s="3" t="str">
        <f>StateSelfAssessment!B62</f>
        <v>No</v>
      </c>
      <c r="D152" s="3" t="str">
        <f>StateSelfAssessment!C62</f>
        <v>No</v>
      </c>
      <c r="F152" s="8" t="s">
        <v>1540</v>
      </c>
      <c r="G152" s="59" t="s">
        <v>1541</v>
      </c>
      <c r="M152" s="8" t="s">
        <v>1540</v>
      </c>
    </row>
    <row r="153" spans="1:14" ht="42" thickBot="1">
      <c r="A153" s="8" t="s">
        <v>1542</v>
      </c>
      <c r="B153" s="2" t="str">
        <f>StateSelfAssessment!A63</f>
        <v>2.1.3 States shall require core driver instructional hours that focus on the driving task and safe driving practices sufficient to meet the criteria established by the end-of-course examination</v>
      </c>
      <c r="C153" s="3" t="str">
        <f>StateSelfAssessment!B63</f>
        <v>Yes</v>
      </c>
      <c r="D153" s="3" t="str">
        <f>StateSelfAssessment!C63</f>
        <v>Yes</v>
      </c>
      <c r="F153" s="8" t="s">
        <v>1542</v>
      </c>
      <c r="G153" s="141" t="s">
        <v>1212</v>
      </c>
      <c r="M153" s="8" t="s">
        <v>1542</v>
      </c>
      <c r="N153" s="141" t="s">
        <v>1212</v>
      </c>
    </row>
    <row r="154" spans="1:14" ht="27.4" thickBot="1">
      <c r="A154" s="8" t="s">
        <v>1543</v>
      </c>
      <c r="B154" s="2" t="str">
        <f>StateSelfAssessment!A64</f>
        <v>2.1.3 a. States shall require increased minimum instruction hours consisting of:</v>
      </c>
      <c r="C154" s="3"/>
      <c r="D154" s="3"/>
      <c r="F154" s="8" t="s">
        <v>1543</v>
      </c>
      <c r="G154" s="59" t="s">
        <v>1544</v>
      </c>
      <c r="M154" s="8" t="s">
        <v>1543</v>
      </c>
    </row>
    <row r="155" spans="1:14" ht="14.25" thickBot="1">
      <c r="B155" s="2" t="str">
        <f>StateSelfAssessment!A65</f>
        <v>45 hours of classroom/ theory</v>
      </c>
      <c r="C155" s="3" t="str">
        <f>StateSelfAssessment!B65</f>
        <v>No</v>
      </c>
      <c r="D155" s="3" t="str">
        <f>StateSelfAssessment!C65</f>
        <v>No</v>
      </c>
    </row>
    <row r="156" spans="1:14" ht="14.25" thickBot="1">
      <c r="B156" s="2" t="str">
        <f>StateSelfAssessment!A66</f>
        <v>10 hours of behind-the-wheel</v>
      </c>
      <c r="C156" s="3" t="str">
        <f>StateSelfAssessment!B66</f>
        <v>Yes</v>
      </c>
      <c r="D156" s="3" t="str">
        <f>StateSelfAssessment!C66</f>
        <v>Yes</v>
      </c>
    </row>
    <row r="157" spans="1:14" ht="32.1" customHeight="1" thickBot="1">
      <c r="B157" s="2" t="str">
        <f>StateSelfAssessment!A67</f>
        <v>10 hours of additional flexible, verifiable instruction, consisting of any of the following, as defined in these standards:</v>
      </c>
      <c r="C157" s="3">
        <f>StateSelfAssessment!B67</f>
        <v>0</v>
      </c>
      <c r="D157" s="3">
        <f>StateSelfAssessment!C67</f>
        <v>0</v>
      </c>
    </row>
    <row r="158" spans="1:14" ht="14.25" thickBot="1">
      <c r="B158" s="2" t="str">
        <f>StateSelfAssessment!A68</f>
        <v>Observation</v>
      </c>
      <c r="C158" s="3" t="str">
        <f>StateSelfAssessment!B68</f>
        <v>Yes</v>
      </c>
      <c r="D158" s="3" t="str">
        <f>StateSelfAssessment!C68</f>
        <v>Yes</v>
      </c>
    </row>
    <row r="159" spans="1:14" ht="14.25" thickBot="1">
      <c r="B159" s="2" t="str">
        <f>StateSelfAssessment!A69</f>
        <v>Additional Behind-the-wheel</v>
      </c>
      <c r="C159" s="3" t="str">
        <f>StateSelfAssessment!B69</f>
        <v>No</v>
      </c>
      <c r="D159" s="3" t="str">
        <f>StateSelfAssessment!C69</f>
        <v>No</v>
      </c>
    </row>
    <row r="160" spans="1:14" ht="14.25" thickBot="1">
      <c r="B160" s="2" t="str">
        <f>StateSelfAssessment!A70</f>
        <v>Range</v>
      </c>
      <c r="C160" s="3" t="str">
        <f>StateSelfAssessment!B70</f>
        <v>No</v>
      </c>
      <c r="D160" s="3" t="str">
        <f>StateSelfAssessment!C70</f>
        <v>No</v>
      </c>
    </row>
    <row r="161" spans="1:14" ht="14.25" thickBot="1">
      <c r="B161" s="2" t="str">
        <f>StateSelfAssessment!A71</f>
        <v>Simulation</v>
      </c>
      <c r="C161" s="3" t="str">
        <f>StateSelfAssessment!B71</f>
        <v>No</v>
      </c>
      <c r="D161" s="3" t="str">
        <f>StateSelfAssessment!C71</f>
        <v>No</v>
      </c>
    </row>
    <row r="162" spans="1:14" ht="14.25" thickBot="1">
      <c r="B162" s="2" t="str">
        <f>StateSelfAssessment!A72</f>
        <v>Additional Classroom (face-to-face or online)</v>
      </c>
      <c r="C162" s="3" t="str">
        <f>StateSelfAssessment!B72</f>
        <v>No</v>
      </c>
      <c r="D162" s="3" t="str">
        <f>StateSelfAssessment!C72</f>
        <v>No</v>
      </c>
    </row>
    <row r="163" spans="1:14" ht="14.25" thickBot="1">
      <c r="B163" s="2" t="str">
        <f>StateSelfAssessment!A73</f>
        <v>Computer-based independent student learning</v>
      </c>
      <c r="C163" s="3" t="str">
        <f>StateSelfAssessment!B73</f>
        <v>No</v>
      </c>
      <c r="D163" s="3" t="str">
        <f>StateSelfAssessment!C73</f>
        <v>No</v>
      </c>
    </row>
    <row r="164" spans="1:14" ht="40.9" thickBot="1">
      <c r="A164" s="8" t="s">
        <v>1545</v>
      </c>
      <c r="B164" s="2" t="str">
        <f>StateSelfAssessment!A74</f>
        <v>2.1.3 b. States shall require instructional hours to be delivered across multiple learning stages (e.g. Segment I and Segment II as defined in NHTSA’s GDL Model)</v>
      </c>
      <c r="C164" s="3" t="str">
        <f>StateSelfAssessment!B74</f>
        <v>Yes</v>
      </c>
      <c r="D164" s="3" t="str">
        <f>StateSelfAssessment!C74</f>
        <v>Yes</v>
      </c>
      <c r="F164" s="8" t="s">
        <v>1545</v>
      </c>
      <c r="G164" s="59" t="s">
        <v>1546</v>
      </c>
      <c r="M164" s="8" t="s">
        <v>1545</v>
      </c>
    </row>
    <row r="165" spans="1:14" ht="69.75" thickBot="1">
      <c r="A165" s="8" t="s">
        <v>1547</v>
      </c>
      <c r="B165" s="2" t="str">
        <f>StateSelfAssessment!A75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165" s="3" t="str">
        <f>StateSelfAssessment!B75</f>
        <v>Yes</v>
      </c>
      <c r="D165" s="3" t="str">
        <f>StateSelfAssessment!C75</f>
        <v>Yes</v>
      </c>
      <c r="F165" s="8" t="s">
        <v>1547</v>
      </c>
      <c r="G165" s="141" t="s">
        <v>1224</v>
      </c>
      <c r="M165" s="8" t="s">
        <v>1547</v>
      </c>
      <c r="N165" s="141" t="s">
        <v>1224</v>
      </c>
    </row>
    <row r="166" spans="1:14" ht="27.4" thickBot="1">
      <c r="B166" s="2"/>
      <c r="C166" s="3"/>
      <c r="D166" s="3"/>
      <c r="F166" s="8"/>
      <c r="G166" s="59" t="s">
        <v>1548</v>
      </c>
      <c r="M166" s="8"/>
    </row>
    <row r="167" spans="1:14" ht="40.9" thickBot="1">
      <c r="A167" s="8" t="s">
        <v>1549</v>
      </c>
      <c r="B167" s="2" t="str">
        <f>StateSelfAssessment!A76</f>
        <v>2.1.4 a. States should establish requirements for driver education which, requires full attendance and successful completion of classroom and behind-the-wheel</v>
      </c>
      <c r="C167" s="3" t="str">
        <f>StateSelfAssessment!B76</f>
        <v>Yes</v>
      </c>
      <c r="D167" s="3" t="str">
        <f>StateSelfAssessment!C76</f>
        <v>Yes</v>
      </c>
      <c r="F167" s="8" t="s">
        <v>1549</v>
      </c>
      <c r="G167" s="59" t="s">
        <v>1550</v>
      </c>
      <c r="M167" s="8" t="s">
        <v>1549</v>
      </c>
    </row>
    <row r="168" spans="1:14" ht="40.9" thickBot="1">
      <c r="A168" s="8" t="s">
        <v>1551</v>
      </c>
      <c r="B168" s="2" t="str">
        <f>StateSelfAssessment!A77</f>
        <v>2.1.4 b. States should establish requirements for driver education which, ensures classroom instruction is spread out over a period of time (distributive learning) and is not completed in fewer than 30 days</v>
      </c>
      <c r="C168" s="3" t="str">
        <f>StateSelfAssessment!B77</f>
        <v>Yes</v>
      </c>
      <c r="D168" s="3" t="str">
        <f>StateSelfAssessment!C77</f>
        <v>Yes</v>
      </c>
      <c r="F168" s="8" t="s">
        <v>1551</v>
      </c>
      <c r="G168" s="59" t="s">
        <v>1552</v>
      </c>
      <c r="M168" s="8" t="s">
        <v>1551</v>
      </c>
    </row>
    <row r="169" spans="1:14" ht="14.25" thickBot="1">
      <c r="B169" s="2"/>
      <c r="C169" s="3"/>
      <c r="D169" s="3"/>
      <c r="F169" s="8"/>
      <c r="G169" s="59" t="s">
        <v>1553</v>
      </c>
      <c r="M169" s="8"/>
    </row>
    <row r="170" spans="1:14" ht="40.9" thickBot="1">
      <c r="A170" s="8" t="s">
        <v>1554</v>
      </c>
      <c r="B170" s="4" t="str">
        <f>StateSelfAssessment!A78</f>
        <v>2.1.4 c. States should establish requirements for driver education which, consists of classroom instruction periods that should not exceed 120 minutes per day</v>
      </c>
      <c r="C170" s="5" t="str">
        <f>StateSelfAssessment!B78</f>
        <v>Yes</v>
      </c>
      <c r="D170" s="5" t="str">
        <f>StateSelfAssessment!C78</f>
        <v>Yes</v>
      </c>
      <c r="F170" s="8" t="s">
        <v>1554</v>
      </c>
      <c r="G170" s="59" t="s">
        <v>1555</v>
      </c>
      <c r="M170" s="8" t="s">
        <v>1554</v>
      </c>
    </row>
    <row r="171" spans="1:14" ht="27.4" thickBot="1">
      <c r="A171" s="8" t="s">
        <v>1556</v>
      </c>
      <c r="B171" s="4" t="str">
        <f>StateSelfAssessment!A79</f>
        <v>2.1.4 d. States should establish requirements for driver education which, consists of behind-the-wheel instruction that:</v>
      </c>
      <c r="C171" s="5">
        <f>StateSelfAssessment!B79</f>
        <v>0</v>
      </c>
      <c r="D171" s="5">
        <f>StateSelfAssessment!C79</f>
        <v>0</v>
      </c>
      <c r="F171" s="8" t="s">
        <v>1556</v>
      </c>
      <c r="M171" s="8" t="s">
        <v>1556</v>
      </c>
    </row>
    <row r="172" spans="1:14" ht="14.25" thickBot="1">
      <c r="B172" s="4" t="str">
        <f>StateSelfAssessment!A80</f>
        <v>• Has no more than 3 students in the vehicle</v>
      </c>
      <c r="C172" s="5" t="str">
        <f>StateSelfAssessment!B80</f>
        <v>No</v>
      </c>
      <c r="D172" s="5" t="str">
        <f>StateSelfAssessment!C80</f>
        <v>No</v>
      </c>
      <c r="G172" s="59" t="s">
        <v>1557</v>
      </c>
    </row>
    <row r="173" spans="1:14" ht="14.25" thickBot="1">
      <c r="B173" s="4" t="str">
        <f>StateSelfAssessment!A81</f>
        <v>• Ensures that each student drives no more than 90 minutes per day</v>
      </c>
      <c r="C173" s="5" t="str">
        <f>StateSelfAssessment!B81</f>
        <v>Yes</v>
      </c>
      <c r="D173" s="5" t="str">
        <f>StateSelfAssessment!C81</f>
        <v>Yes</v>
      </c>
      <c r="G173" s="59" t="s">
        <v>1558</v>
      </c>
    </row>
    <row r="174" spans="1:14" ht="27.4" thickBot="1">
      <c r="B174" s="4" t="str">
        <f>StateSelfAssessment!A82</f>
        <v>• Is integrated with laboratory driving simulation and/or driving range instruction, if applicable</v>
      </c>
      <c r="C174" s="5" t="str">
        <f>StateSelfAssessment!B82</f>
        <v>No</v>
      </c>
      <c r="D174" s="5" t="str">
        <f>StateSelfAssessment!C82</f>
        <v>No</v>
      </c>
      <c r="G174" s="59" t="s">
        <v>1559</v>
      </c>
    </row>
    <row r="175" spans="1:14" ht="14.25" thickBot="1">
      <c r="B175" s="4" t="str">
        <f>StateSelfAssessment!A83</f>
        <v>• May be in addition to classroom instruction provided per day</v>
      </c>
      <c r="C175" s="5" t="str">
        <f>StateSelfAssessment!B83</f>
        <v>Yes</v>
      </c>
      <c r="D175" s="5" t="str">
        <f>StateSelfAssessment!C83</f>
        <v>Yes</v>
      </c>
    </row>
    <row r="176" spans="1:14" ht="42" thickBot="1">
      <c r="A176" s="8" t="s">
        <v>1560</v>
      </c>
      <c r="B176" s="4" t="str">
        <f>StateSelfAssessment!A84</f>
        <v>2.1.5 States shall require each student to receive or obtain an approved driver education textbook or educational materials of equal scope (hardcopy or electronic)</v>
      </c>
      <c r="C176" s="5" t="str">
        <f>StateSelfAssessment!B84</f>
        <v>Yes</v>
      </c>
      <c r="D176" s="5" t="str">
        <f>StateSelfAssessment!C84</f>
        <v>Yes</v>
      </c>
      <c r="F176" s="8" t="s">
        <v>1560</v>
      </c>
      <c r="G176" s="141" t="s">
        <v>1233</v>
      </c>
      <c r="M176" s="8" t="s">
        <v>1560</v>
      </c>
      <c r="N176" s="141" t="s">
        <v>1233</v>
      </c>
    </row>
    <row r="177" spans="1:14" ht="14.25" thickBot="1">
      <c r="B177" s="4"/>
      <c r="C177" s="5"/>
      <c r="D177" s="5"/>
      <c r="F177" s="8"/>
      <c r="G177" s="59" t="s">
        <v>1561</v>
      </c>
      <c r="M177" s="8"/>
    </row>
    <row r="178" spans="1:14" ht="14.25" thickBot="1">
      <c r="B178" s="4"/>
      <c r="C178" s="5"/>
      <c r="D178" s="5"/>
      <c r="F178" s="8"/>
      <c r="G178" s="59" t="s">
        <v>1562</v>
      </c>
      <c r="M178" s="8"/>
    </row>
    <row r="179" spans="1:14" ht="55.9" thickBot="1">
      <c r="A179" s="8" t="s">
        <v>650</v>
      </c>
      <c r="B179" s="2" t="str">
        <f>StateSelfAssessment!A85</f>
        <v>2.1.6 States shall require successful completion of an approved end-of-course knowledge and skill assessment examination based on the stated goals and objectives to graduate from the driver education program</v>
      </c>
      <c r="C179" s="3" t="str">
        <f>StateSelfAssessment!B85</f>
        <v>Yes</v>
      </c>
      <c r="D179" s="3" t="str">
        <f>StateSelfAssessment!C85</f>
        <v>Yes</v>
      </c>
      <c r="F179" s="57" t="s">
        <v>650</v>
      </c>
      <c r="G179" s="141" t="s">
        <v>1563</v>
      </c>
      <c r="M179" s="57" t="s">
        <v>650</v>
      </c>
      <c r="N179" s="141" t="s">
        <v>1563</v>
      </c>
    </row>
    <row r="180" spans="1:14" ht="27.4" thickBot="1">
      <c r="B180" s="2"/>
      <c r="C180" s="3"/>
      <c r="D180" s="3"/>
      <c r="G180" s="59" t="s">
        <v>1564</v>
      </c>
    </row>
    <row r="181" spans="1:14" ht="27.4" thickBot="1">
      <c r="B181" s="2"/>
      <c r="C181" s="3"/>
      <c r="D181" s="3"/>
      <c r="G181" s="59" t="s">
        <v>1565</v>
      </c>
    </row>
    <row r="182" spans="1:14" ht="14.25" thickBot="1">
      <c r="B182" s="2"/>
      <c r="C182" s="3"/>
      <c r="D182" s="3"/>
      <c r="G182" s="59" t="s">
        <v>1566</v>
      </c>
    </row>
    <row r="183" spans="1:14" ht="14.25" thickBot="1">
      <c r="B183" s="2"/>
      <c r="C183" s="3"/>
      <c r="D183" s="3"/>
      <c r="G183" s="59" t="s">
        <v>1567</v>
      </c>
    </row>
    <row r="184" spans="1:14" ht="14.25" thickBot="1">
      <c r="B184" s="2"/>
      <c r="C184" s="3"/>
      <c r="D184" s="3"/>
      <c r="G184" s="59" t="s">
        <v>1568</v>
      </c>
    </row>
    <row r="185" spans="1:14" ht="14.25" thickBot="1">
      <c r="B185" s="2"/>
      <c r="C185" s="3"/>
      <c r="D185" s="3"/>
      <c r="G185" s="59" t="s">
        <v>1569</v>
      </c>
    </row>
    <row r="186" spans="1:14" ht="14.25" thickBot="1">
      <c r="B186" s="2"/>
      <c r="C186" s="3"/>
      <c r="D186" s="3"/>
      <c r="G186" s="115" t="s">
        <v>1570</v>
      </c>
    </row>
    <row r="187" spans="1:14" ht="14.25" thickBot="1">
      <c r="B187" s="2"/>
      <c r="C187" s="3"/>
      <c r="D187" s="3"/>
      <c r="G187" s="115" t="s">
        <v>1571</v>
      </c>
    </row>
    <row r="188" spans="1:14" ht="14.25" thickBot="1">
      <c r="B188" s="2"/>
      <c r="C188" s="3"/>
      <c r="D188" s="3"/>
      <c r="G188" s="115" t="s">
        <v>1572</v>
      </c>
    </row>
    <row r="189" spans="1:14" ht="55.9" thickBot="1">
      <c r="A189" s="8" t="s">
        <v>1573</v>
      </c>
      <c r="B189" s="4" t="str">
        <f>StateSelfAssessment!A86</f>
        <v>2.1.7 States shall require a course provider to conduct valid post-course evaluations of driver education programs to be completed by the students and/or parent for the purpose of improving the effectiveness of the program</v>
      </c>
      <c r="C189" s="5" t="str">
        <f>StateSelfAssessment!B86</f>
        <v>Yes</v>
      </c>
      <c r="D189" s="5" t="str">
        <f>StateSelfAssessment!C86</f>
        <v>Yes</v>
      </c>
      <c r="F189" s="8" t="s">
        <v>1573</v>
      </c>
      <c r="G189" s="141" t="s">
        <v>1235</v>
      </c>
      <c r="M189" s="8" t="s">
        <v>1573</v>
      </c>
      <c r="N189" s="141" t="s">
        <v>1235</v>
      </c>
    </row>
    <row r="190" spans="1:14" ht="27.4" thickBot="1">
      <c r="B190" s="60"/>
      <c r="C190" s="61"/>
      <c r="D190" s="62"/>
      <c r="F190" s="8"/>
      <c r="G190" s="59" t="s">
        <v>1574</v>
      </c>
      <c r="M190" s="8"/>
    </row>
    <row r="191" spans="1:14" ht="14.25" thickBot="1">
      <c r="B191" s="60"/>
      <c r="C191" s="61"/>
      <c r="D191" s="62"/>
      <c r="F191" s="8"/>
      <c r="G191" s="59" t="s">
        <v>1575</v>
      </c>
      <c r="M191" s="8"/>
    </row>
    <row r="192" spans="1:14" ht="14.25" thickBot="1">
      <c r="B192" s="60"/>
      <c r="C192" s="61"/>
      <c r="D192" s="62"/>
      <c r="F192" s="8"/>
      <c r="G192" s="59" t="s">
        <v>1576</v>
      </c>
      <c r="M192" s="8"/>
    </row>
    <row r="193" spans="1:16" ht="14.25" thickBot="1">
      <c r="B193" s="60"/>
      <c r="C193" s="61"/>
      <c r="D193" s="62"/>
      <c r="F193" s="8"/>
      <c r="G193" s="59" t="s">
        <v>1577</v>
      </c>
      <c r="M193" s="8"/>
    </row>
    <row r="194" spans="1:16" ht="14.25" thickBot="1">
      <c r="A194" s="8">
        <v>2.2000000000000002</v>
      </c>
      <c r="B194" s="414" t="s">
        <v>1578</v>
      </c>
      <c r="C194" s="415"/>
      <c r="D194" s="416"/>
      <c r="F194" s="8">
        <v>2.2000000000000002</v>
      </c>
      <c r="G194" s="118" t="s">
        <v>1578</v>
      </c>
      <c r="H194" s="145"/>
      <c r="I194" s="145"/>
      <c r="J194" s="145"/>
      <c r="K194" s="145"/>
      <c r="M194" s="8">
        <v>2.2000000000000002</v>
      </c>
      <c r="N194" s="148" t="s">
        <v>1578</v>
      </c>
      <c r="O194" s="358"/>
      <c r="P194" s="359"/>
    </row>
    <row r="195" spans="1:16" ht="55.9" thickBot="1">
      <c r="A195" s="8" t="s">
        <v>1579</v>
      </c>
      <c r="B195" s="4" t="str">
        <f>StateSelfAssessment!A88</f>
        <v>2.2.1 States shall ensure that providers and instructors deliver timely and ongoing feedback to students on their progress made in classroom, behind-the-wheel, and any other laboratory phases including remedial instruction during the driver education course.</v>
      </c>
      <c r="C195" s="5" t="str">
        <f>StateSelfAssessment!B88</f>
        <v>Yes</v>
      </c>
      <c r="D195" s="5" t="str">
        <f>StateSelfAssessment!C88</f>
        <v>Yes</v>
      </c>
      <c r="F195" s="8" t="s">
        <v>1579</v>
      </c>
      <c r="G195" s="116" t="s">
        <v>1237</v>
      </c>
      <c r="M195" s="8" t="s">
        <v>1579</v>
      </c>
      <c r="N195" s="141" t="s">
        <v>1237</v>
      </c>
    </row>
    <row r="196" spans="1:16" ht="27.4" thickBot="1">
      <c r="B196" s="4"/>
      <c r="C196" s="5"/>
      <c r="D196" s="5"/>
      <c r="F196" s="8"/>
      <c r="G196" s="59" t="s">
        <v>1580</v>
      </c>
      <c r="M196" s="8"/>
    </row>
    <row r="197" spans="1:16" ht="40.9" thickBot="1">
      <c r="A197" s="8" t="s">
        <v>1581</v>
      </c>
      <c r="B197" s="4" t="str">
        <f>StateSelfAssessment!A89</f>
        <v>2.2.1 a. The evaluation and assessment of each student shall be consistent with the concepts, lessons, and course objectives. The methods for evaluation are clearly stated in the course</v>
      </c>
      <c r="C197" s="5" t="str">
        <f>StateSelfAssessment!B89</f>
        <v>Yes</v>
      </c>
      <c r="D197" s="5" t="str">
        <f>StateSelfAssessment!C89</f>
        <v>Yes</v>
      </c>
      <c r="F197" s="8" t="s">
        <v>1581</v>
      </c>
      <c r="G197" s="59" t="s">
        <v>1582</v>
      </c>
      <c r="M197" s="8" t="s">
        <v>1581</v>
      </c>
    </row>
    <row r="198" spans="1:16" ht="27.4" thickBot="1">
      <c r="B198" s="2"/>
      <c r="C198" s="3"/>
      <c r="D198" s="3"/>
      <c r="F198" s="8"/>
      <c r="G198" s="59" t="s">
        <v>1583</v>
      </c>
      <c r="M198" s="8"/>
    </row>
    <row r="199" spans="1:16" ht="40.9" thickBot="1">
      <c r="A199" s="8" t="s">
        <v>1584</v>
      </c>
      <c r="B199" s="4" t="str">
        <f>StateSelfAssessment!A90</f>
        <v>2.2.1 b. The evaluation and assessment of each student shall be conducted on an ongoing and varied basis following the teaching of major concepts and at the end of the unit or driving session</v>
      </c>
      <c r="C199" s="5" t="str">
        <f>StateSelfAssessment!B90</f>
        <v>Yes</v>
      </c>
      <c r="D199" s="5" t="str">
        <f>StateSelfAssessment!C90</f>
        <v>Yes</v>
      </c>
      <c r="F199" s="8" t="s">
        <v>1584</v>
      </c>
      <c r="G199" s="59" t="s">
        <v>1585</v>
      </c>
      <c r="M199" s="8" t="s">
        <v>1584</v>
      </c>
    </row>
    <row r="200" spans="1:16" ht="27.4" thickBot="1">
      <c r="B200" s="4"/>
      <c r="C200" s="5"/>
      <c r="D200" s="5"/>
      <c r="F200" s="8"/>
      <c r="G200" s="59" t="s">
        <v>1586</v>
      </c>
      <c r="M200" s="8"/>
    </row>
    <row r="201" spans="1:16" ht="27.4" thickBot="1">
      <c r="A201" s="8" t="s">
        <v>1587</v>
      </c>
      <c r="B201" s="4" t="str">
        <f>StateSelfAssessment!A91</f>
        <v>2.2.1 c. The evaluation and assessment of each student shall be constructive, informative, and frequently provided</v>
      </c>
      <c r="C201" s="5" t="str">
        <f>StateSelfAssessment!B91</f>
        <v>Yes</v>
      </c>
      <c r="D201" s="5" t="str">
        <f>StateSelfAssessment!C91</f>
        <v>Yes</v>
      </c>
      <c r="F201" s="8" t="s">
        <v>1587</v>
      </c>
      <c r="G201" s="59" t="s">
        <v>1588</v>
      </c>
      <c r="M201" s="8" t="s">
        <v>1587</v>
      </c>
    </row>
    <row r="202" spans="1:16" ht="40.9" thickBot="1">
      <c r="A202" s="8" t="s">
        <v>1589</v>
      </c>
      <c r="B202" s="4" t="str">
        <f>StateSelfAssessment!A92</f>
        <v>2.2.1 d. The evaluation and assessment of each student shall be graded and tracked by the program and/or the instructor</v>
      </c>
      <c r="C202" s="5" t="str">
        <f>StateSelfAssessment!B92</f>
        <v>Yes</v>
      </c>
      <c r="D202" s="5" t="str">
        <f>StateSelfAssessment!C92</f>
        <v>Yes</v>
      </c>
      <c r="F202" s="8" t="s">
        <v>1589</v>
      </c>
      <c r="G202" s="59" t="s">
        <v>1590</v>
      </c>
      <c r="M202" s="8" t="s">
        <v>1589</v>
      </c>
    </row>
    <row r="203" spans="1:16" ht="14.25" thickBot="1">
      <c r="B203" s="4"/>
      <c r="C203" s="5"/>
      <c r="D203" s="5"/>
      <c r="G203" s="59" t="s">
        <v>1591</v>
      </c>
    </row>
    <row r="204" spans="1:16" ht="14.25" thickBot="1">
      <c r="B204" s="4"/>
      <c r="C204" s="5"/>
      <c r="D204" s="5"/>
      <c r="G204" s="59" t="s">
        <v>1592</v>
      </c>
    </row>
    <row r="205" spans="1:16" ht="28.15" thickBot="1">
      <c r="A205" s="8" t="s">
        <v>1593</v>
      </c>
      <c r="B205" s="2" t="str">
        <f>StateSelfAssessment!A93</f>
        <v>2.2.2 States shall require on-going classroom, and behind-the-wheel evaluations, at a minimum,through</v>
      </c>
      <c r="C205" s="3">
        <f>StateSelfAssessment!B93</f>
        <v>0</v>
      </c>
      <c r="D205" s="3">
        <f>StateSelfAssessment!C93</f>
        <v>0</v>
      </c>
      <c r="F205" s="8" t="s">
        <v>1593</v>
      </c>
      <c r="G205" s="114" t="s">
        <v>1242</v>
      </c>
      <c r="M205" s="8" t="s">
        <v>1593</v>
      </c>
      <c r="N205" s="141" t="s">
        <v>1242</v>
      </c>
    </row>
    <row r="206" spans="1:16" ht="14.25" thickBot="1">
      <c r="B206" s="2"/>
      <c r="C206" s="3"/>
      <c r="D206" s="3"/>
      <c r="F206" s="8"/>
      <c r="G206" s="59" t="s">
        <v>1594</v>
      </c>
      <c r="M206" s="8"/>
    </row>
    <row r="207" spans="1:16" ht="14.25" thickBot="1">
      <c r="B207" s="2"/>
      <c r="C207" s="3"/>
      <c r="D207" s="3"/>
      <c r="G207" s="59" t="s">
        <v>1595</v>
      </c>
    </row>
    <row r="208" spans="1:16" ht="14.25" thickBot="1">
      <c r="A208" s="8" t="s">
        <v>1596</v>
      </c>
      <c r="B208" s="4" t="str">
        <f>StateSelfAssessment!A94</f>
        <v>2.2.2 a. Evaluation of homework assignments</v>
      </c>
      <c r="C208" s="5" t="str">
        <f>StateSelfAssessment!B94</f>
        <v>Yes</v>
      </c>
      <c r="D208" s="5" t="str">
        <f>StateSelfAssessment!C94</f>
        <v>Yes</v>
      </c>
    </row>
    <row r="209" spans="1:16" ht="14.25" thickBot="1">
      <c r="A209" s="8" t="s">
        <v>1597</v>
      </c>
      <c r="B209" s="4" t="str">
        <f>StateSelfAssessment!A95</f>
        <v>2.2.2 b. Worksheets</v>
      </c>
      <c r="C209" s="5" t="str">
        <f>StateSelfAssessment!B95</f>
        <v>Yes</v>
      </c>
      <c r="D209" s="5" t="str">
        <f>StateSelfAssessment!C95</f>
        <v>Yes</v>
      </c>
    </row>
    <row r="210" spans="1:16" ht="14.25" thickBot="1">
      <c r="A210" s="8" t="s">
        <v>1598</v>
      </c>
      <c r="B210" s="4" t="str">
        <f>StateSelfAssessment!A96</f>
        <v>2.2.2 c. Reports</v>
      </c>
      <c r="C210" s="5" t="str">
        <f>StateSelfAssessment!B96</f>
        <v>Yes</v>
      </c>
      <c r="D210" s="5" t="str">
        <f>StateSelfAssessment!C96</f>
        <v>Yes</v>
      </c>
    </row>
    <row r="211" spans="1:16" ht="14.25" thickBot="1">
      <c r="A211" s="8" t="s">
        <v>1599</v>
      </c>
      <c r="B211" s="4" t="str">
        <f>StateSelfAssessment!A97</f>
        <v>2.2.2 d. Verbal feedback</v>
      </c>
      <c r="C211" s="5" t="str">
        <f>StateSelfAssessment!B97</f>
        <v>Yes</v>
      </c>
      <c r="D211" s="5" t="str">
        <f>StateSelfAssessment!C97</f>
        <v>Yes</v>
      </c>
    </row>
    <row r="212" spans="1:16" ht="14.25" thickBot="1">
      <c r="A212" s="8" t="s">
        <v>1600</v>
      </c>
      <c r="B212" s="4" t="str">
        <f>StateSelfAssessment!A98</f>
        <v>2.2.2 e. Role-playing activities or demonstrations</v>
      </c>
      <c r="C212" s="5" t="str">
        <f>StateSelfAssessment!B98</f>
        <v>Yes</v>
      </c>
      <c r="D212" s="5" t="str">
        <f>StateSelfAssessment!C98</f>
        <v>Yes</v>
      </c>
    </row>
    <row r="213" spans="1:16" ht="14.25" thickBot="1">
      <c r="A213" s="8" t="s">
        <v>1601</v>
      </c>
      <c r="B213" s="4" t="str">
        <f>StateSelfAssessment!A99</f>
        <v>2.2.2 f. End-of-unit tests</v>
      </c>
      <c r="C213" s="5" t="str">
        <f>StateSelfAssessment!B99</f>
        <v>Yes</v>
      </c>
      <c r="D213" s="5" t="str">
        <f>StateSelfAssessment!C99</f>
        <v>Yes</v>
      </c>
    </row>
    <row r="214" spans="1:16" ht="14.25" thickBot="1">
      <c r="A214" s="8">
        <v>2.2999999999999998</v>
      </c>
      <c r="B214" s="414" t="s">
        <v>1602</v>
      </c>
      <c r="C214" s="415"/>
      <c r="D214" s="416"/>
      <c r="F214" s="8">
        <v>2.2999999999999998</v>
      </c>
      <c r="G214" s="118" t="s">
        <v>1602</v>
      </c>
      <c r="H214" s="358"/>
      <c r="I214" s="358"/>
      <c r="J214" s="358"/>
      <c r="K214" s="359"/>
      <c r="M214" s="8">
        <v>2.2999999999999998</v>
      </c>
      <c r="N214" s="148" t="s">
        <v>1602</v>
      </c>
      <c r="O214" s="358"/>
      <c r="P214" s="359"/>
    </row>
    <row r="215" spans="1:16" ht="42" thickBot="1">
      <c r="A215" s="8" t="s">
        <v>1603</v>
      </c>
      <c r="B215" s="2" t="str">
        <f>StateSelfAssessment!A101</f>
        <v>2.3.1 States shall limit the number of students per class based on State student/teacher ratios for the classroom phase of driver education</v>
      </c>
      <c r="C215" s="3" t="str">
        <f>StateSelfAssessment!B101</f>
        <v>Yes</v>
      </c>
      <c r="D215" s="3" t="str">
        <f>StateSelfAssessment!C101</f>
        <v>Yes</v>
      </c>
      <c r="F215" s="8" t="s">
        <v>1603</v>
      </c>
      <c r="G215" s="114" t="s">
        <v>1250</v>
      </c>
      <c r="M215" s="8" t="s">
        <v>1603</v>
      </c>
      <c r="N215" s="141" t="s">
        <v>1250</v>
      </c>
    </row>
    <row r="216" spans="1:16" ht="27.4" thickBot="1">
      <c r="B216" s="2"/>
      <c r="C216" s="3"/>
      <c r="D216" s="3"/>
      <c r="F216" s="8"/>
      <c r="G216" s="59" t="s">
        <v>1604</v>
      </c>
      <c r="M216" s="8"/>
    </row>
    <row r="217" spans="1:16" ht="14.25" thickBot="1">
      <c r="B217" s="2"/>
      <c r="C217" s="3"/>
      <c r="D217" s="3"/>
      <c r="F217" s="8"/>
      <c r="G217" s="59" t="s">
        <v>1605</v>
      </c>
      <c r="M217" s="8"/>
    </row>
    <row r="218" spans="1:16" ht="28.15" thickBot="1">
      <c r="A218" s="8" t="s">
        <v>1606</v>
      </c>
      <c r="B218" s="4" t="str">
        <f>StateSelfAssessment!A102</f>
        <v>2.3.2 States shall require providers to make available seating and writing space for each student</v>
      </c>
      <c r="C218" s="5" t="str">
        <f>StateSelfAssessment!B102</f>
        <v>Yes</v>
      </c>
      <c r="D218" s="5" t="str">
        <f>StateSelfAssessment!C102</f>
        <v>Yes</v>
      </c>
      <c r="F218" s="8" t="s">
        <v>1606</v>
      </c>
      <c r="G218" s="116" t="s">
        <v>1251</v>
      </c>
      <c r="M218" s="8" t="s">
        <v>1606</v>
      </c>
      <c r="N218" s="141" t="s">
        <v>1251</v>
      </c>
    </row>
    <row r="219" spans="1:16" ht="14.25" thickBot="1">
      <c r="B219" s="4"/>
      <c r="C219" s="5"/>
      <c r="D219" s="5"/>
      <c r="F219" s="8"/>
      <c r="G219" s="59" t="s">
        <v>1607</v>
      </c>
      <c r="M219" s="8"/>
    </row>
    <row r="220" spans="1:16" ht="14.25" thickBot="1">
      <c r="B220" s="4"/>
      <c r="C220" s="5"/>
      <c r="D220" s="5"/>
      <c r="F220" s="8"/>
      <c r="G220" s="59" t="s">
        <v>1608</v>
      </c>
      <c r="M220" s="8"/>
    </row>
    <row r="221" spans="1:16" ht="28.15" thickBot="1">
      <c r="A221" s="8" t="s">
        <v>1609</v>
      </c>
      <c r="B221" s="2" t="str">
        <f>StateSelfAssessment!A103</f>
        <v>2.3.3 States shall stipulate that an instructor can only teach one classroom at a time</v>
      </c>
      <c r="C221" s="3" t="str">
        <f>StateSelfAssessment!B103</f>
        <v>Yes</v>
      </c>
      <c r="D221" s="3" t="str">
        <f>StateSelfAssessment!C103</f>
        <v>Yes</v>
      </c>
      <c r="F221" s="8" t="s">
        <v>1609</v>
      </c>
      <c r="G221" s="114" t="s">
        <v>1252</v>
      </c>
      <c r="M221" s="8" t="s">
        <v>1609</v>
      </c>
      <c r="N221" s="141" t="s">
        <v>1252</v>
      </c>
    </row>
    <row r="222" spans="1:16" ht="27.4" thickBot="1">
      <c r="B222" s="2"/>
      <c r="C222" s="3"/>
      <c r="D222" s="3"/>
      <c r="F222" s="8"/>
      <c r="G222" s="59" t="s">
        <v>1610</v>
      </c>
      <c r="M222" s="8"/>
    </row>
    <row r="223" spans="1:16" ht="27.4" thickBot="1">
      <c r="B223" s="2"/>
      <c r="C223" s="3"/>
      <c r="D223" s="3"/>
      <c r="G223" s="59" t="s">
        <v>1611</v>
      </c>
    </row>
    <row r="224" spans="1:16" ht="40.9" thickBot="1">
      <c r="A224" s="8" t="s">
        <v>1612</v>
      </c>
      <c r="B224" s="4" t="str">
        <f>StateSelfAssessment!A104</f>
        <v>2.3.4 States shall require training vehicles for driver education behind-the-wheel and driving range instruction that meets State standards for the safety of students and instructors</v>
      </c>
      <c r="C224" s="5" t="str">
        <f>StateSelfAssessment!B104</f>
        <v>Yes</v>
      </c>
      <c r="D224" s="5" t="str">
        <f>StateSelfAssessment!C104</f>
        <v>Yes</v>
      </c>
      <c r="F224" s="8" t="s">
        <v>1612</v>
      </c>
      <c r="G224" s="114" t="s">
        <v>1254</v>
      </c>
      <c r="M224" s="8" t="s">
        <v>1612</v>
      </c>
      <c r="N224" s="141" t="s">
        <v>1254</v>
      </c>
    </row>
    <row r="225" spans="1:13" ht="14.25" thickBot="1">
      <c r="B225" s="4"/>
      <c r="C225" s="5"/>
      <c r="D225" s="5"/>
      <c r="F225" s="8"/>
      <c r="G225" s="59" t="s">
        <v>1613</v>
      </c>
      <c r="M225" s="8"/>
    </row>
    <row r="226" spans="1:13" ht="14.25" thickBot="1">
      <c r="B226" s="4"/>
      <c r="C226" s="5"/>
      <c r="D226" s="5"/>
      <c r="F226" s="8"/>
      <c r="G226" s="59" t="s">
        <v>1614</v>
      </c>
      <c r="M226" s="8"/>
    </row>
    <row r="227" spans="1:13" ht="27.4" thickBot="1">
      <c r="A227" s="8" t="s">
        <v>1615</v>
      </c>
      <c r="B227" s="2" t="str">
        <f>StateSelfAssessment!A105</f>
        <v>2.3.4 a. Shall be in safe mechanical condition and equipped with:</v>
      </c>
      <c r="C227" s="3"/>
      <c r="D227" s="3"/>
      <c r="F227" s="8" t="s">
        <v>1615</v>
      </c>
      <c r="G227" s="59" t="s">
        <v>1616</v>
      </c>
      <c r="M227" s="8" t="s">
        <v>1615</v>
      </c>
    </row>
    <row r="228" spans="1:13" ht="14.25" thickBot="1">
      <c r="B228" s="2" t="str">
        <f>StateSelfAssessment!A106</f>
        <v>• Dual-control brakes</v>
      </c>
      <c r="C228" s="3" t="str">
        <f>StateSelfAssessment!B106</f>
        <v>Yes</v>
      </c>
      <c r="D228" s="3" t="str">
        <f>StateSelfAssessment!C106</f>
        <v>Yes</v>
      </c>
    </row>
    <row r="229" spans="1:13" ht="14.25" thickBot="1">
      <c r="B229" s="2" t="str">
        <f>StateSelfAssessment!A107</f>
        <v>• Instructor eye-check and rear-view mirrors</v>
      </c>
      <c r="C229" s="3" t="str">
        <f>StateSelfAssessment!B107</f>
        <v>Yes</v>
      </c>
      <c r="D229" s="3" t="str">
        <f>StateSelfAssessment!C107</f>
        <v>Yes</v>
      </c>
    </row>
    <row r="230" spans="1:13" ht="40.9" thickBot="1">
      <c r="B230" s="2" t="str">
        <f>StateSelfAssessment!A108</f>
        <v>• Signage visible from all sides of the vehicle, to provide a means for other roadway users to understand that instruction is taking place and provides a possible warning of unexpected maneuvers by the driver</v>
      </c>
      <c r="C230" s="3" t="str">
        <f>StateSelfAssessment!B108</f>
        <v>Yes</v>
      </c>
      <c r="D230" s="3" t="str">
        <f>StateSelfAssessment!C108</f>
        <v>Yes</v>
      </c>
    </row>
    <row r="231" spans="1:13" ht="40.9" thickBot="1">
      <c r="B231" s="2" t="str">
        <f>StateSelfAssessment!A109</f>
        <v>• Meets all Federal Motor Vehicle Safety Standards (FMVSS) applicable to the vehicles used; and in accordance with the requirements of the State</v>
      </c>
      <c r="C231" s="3" t="str">
        <f>StateSelfAssessment!B109</f>
        <v>Yes</v>
      </c>
      <c r="D231" s="3" t="str">
        <f>StateSelfAssessment!C109</f>
        <v>Yes</v>
      </c>
    </row>
    <row r="232" spans="1:13" ht="54.4" thickBot="1">
      <c r="A232" s="8" t="s">
        <v>1617</v>
      </c>
      <c r="B232" s="2" t="str">
        <f>StateSelfAssessment!A110</f>
        <v>2.3.4 b. Shall not allow the driver education vehicle to be operated by a student without instructor supervision</v>
      </c>
      <c r="C232" s="3" t="str">
        <f>StateSelfAssessment!B110</f>
        <v>Yes</v>
      </c>
      <c r="D232" s="3" t="str">
        <f>StateSelfAssessment!C110</f>
        <v>Yes</v>
      </c>
      <c r="F232" s="8" t="s">
        <v>1617</v>
      </c>
      <c r="G232" s="59" t="s">
        <v>1618</v>
      </c>
      <c r="M232" s="8" t="s">
        <v>1617</v>
      </c>
    </row>
    <row r="233" spans="1:13" ht="40.9" thickBot="1">
      <c r="A233" s="8" t="s">
        <v>1619</v>
      </c>
      <c r="B233" s="2" t="str">
        <f>StateSelfAssessment!A111</f>
        <v>2.3.4 c. Should be inspected at least annually by a state-approved inspection facility or qualified mechanic and meet all other State vehicle requirements</v>
      </c>
      <c r="C233" s="3" t="str">
        <f>StateSelfAssessment!B111</f>
        <v>Yes</v>
      </c>
      <c r="D233" s="3" t="str">
        <f>StateSelfAssessment!C111</f>
        <v>Yes</v>
      </c>
      <c r="F233" s="8" t="s">
        <v>1619</v>
      </c>
      <c r="G233" s="59" t="s">
        <v>1620</v>
      </c>
      <c r="M233" s="8" t="s">
        <v>1619</v>
      </c>
    </row>
    <row r="234" spans="1:13" ht="14.25" thickBot="1">
      <c r="B234" s="2"/>
      <c r="C234" s="3"/>
      <c r="D234" s="3"/>
      <c r="F234" s="8"/>
      <c r="G234" s="59" t="s">
        <v>1621</v>
      </c>
      <c r="M234" s="8"/>
    </row>
    <row r="235" spans="1:13" ht="27.4" thickBot="1">
      <c r="A235" s="8" t="s">
        <v>1622</v>
      </c>
      <c r="B235" s="4" t="str">
        <f>StateSelfAssessment!A112</f>
        <v>2.3.4 d. Should require all providers to keep a log on each training vehicle, covering issues such as safety and maintenance</v>
      </c>
      <c r="C235" s="5" t="str">
        <f>StateSelfAssessment!B112</f>
        <v>No</v>
      </c>
      <c r="D235" s="5" t="str">
        <f>StateSelfAssessment!C112</f>
        <v>No</v>
      </c>
      <c r="F235" s="8" t="s">
        <v>1622</v>
      </c>
      <c r="G235" s="59" t="s">
        <v>1623</v>
      </c>
      <c r="M235" s="8" t="s">
        <v>1622</v>
      </c>
    </row>
    <row r="236" spans="1:13" ht="14.25" thickBot="1">
      <c r="B236" s="4"/>
      <c r="C236" s="5"/>
      <c r="D236" s="5"/>
      <c r="F236" s="8"/>
      <c r="G236" s="59" t="s">
        <v>1624</v>
      </c>
      <c r="M236" s="8"/>
    </row>
    <row r="237" spans="1:13" ht="40.9" thickBot="1">
      <c r="A237" s="8" t="s">
        <v>1625</v>
      </c>
      <c r="B237" s="2" t="str">
        <f>StateSelfAssessment!A113</f>
        <v>2.3.4 e. Should require additional equipment for behind-the-wheel and driving range instruction such as:</v>
      </c>
      <c r="C237" s="3"/>
      <c r="D237" s="3"/>
      <c r="F237" s="8" t="s">
        <v>1625</v>
      </c>
      <c r="G237" s="59" t="s">
        <v>1626</v>
      </c>
      <c r="M237" s="8" t="s">
        <v>1625</v>
      </c>
    </row>
    <row r="238" spans="1:13" ht="14.25" thickBot="1">
      <c r="B238" s="2" t="str">
        <f>StateSelfAssessment!A114</f>
        <v>• Cell phone</v>
      </c>
      <c r="C238" s="3" t="str">
        <f>StateSelfAssessment!B114</f>
        <v>Yes</v>
      </c>
      <c r="D238" s="3" t="str">
        <f>StateSelfAssessment!C114</f>
        <v>Yes</v>
      </c>
    </row>
    <row r="239" spans="1:13" ht="14.25" thickBot="1">
      <c r="B239" s="2" t="str">
        <f>StateSelfAssessment!A115</f>
        <v>• First-aid/body fluid kit</v>
      </c>
      <c r="C239" s="3" t="str">
        <f>StateSelfAssessment!B115</f>
        <v>Yes</v>
      </c>
      <c r="D239" s="3" t="str">
        <f>StateSelfAssessment!C115</f>
        <v>Yes</v>
      </c>
    </row>
    <row r="240" spans="1:13" ht="14.25" thickBot="1">
      <c r="B240" s="2" t="str">
        <f>StateSelfAssessment!A116</f>
        <v>• Fire extinguisher (at least UL rated 5-B:C)</v>
      </c>
      <c r="C240" s="3" t="str">
        <f>StateSelfAssessment!B116</f>
        <v>Yes</v>
      </c>
      <c r="D240" s="3" t="str">
        <f>StateSelfAssessment!C116</f>
        <v>Yes</v>
      </c>
    </row>
    <row r="241" spans="1:14" ht="14.25" thickBot="1">
      <c r="B241" s="2" t="str">
        <f>StateSelfAssessment!A117</f>
        <v>• Safety kit</v>
      </c>
      <c r="C241" s="3" t="str">
        <f>StateSelfAssessment!B117</f>
        <v>Yes</v>
      </c>
      <c r="D241" s="3" t="str">
        <f>StateSelfAssessment!C117</f>
        <v>Yes</v>
      </c>
    </row>
    <row r="242" spans="1:14" ht="14.25" thickBot="1">
      <c r="B242" s="2" t="str">
        <f>StateSelfAssessment!A118</f>
        <v>• Reflective devices</v>
      </c>
      <c r="C242" s="3" t="str">
        <f>StateSelfAssessment!B118</f>
        <v>Yes</v>
      </c>
      <c r="D242" s="3" t="str">
        <f>StateSelfAssessment!C118</f>
        <v>Yes</v>
      </c>
    </row>
    <row r="243" spans="1:14" ht="14.25" thickBot="1">
      <c r="B243" s="2" t="str">
        <f>StateSelfAssessment!A119</f>
        <v>• Flashlight</v>
      </c>
      <c r="C243" s="3" t="str">
        <f>StateSelfAssessment!B119</f>
        <v>No</v>
      </c>
      <c r="D243" s="3" t="str">
        <f>StateSelfAssessment!C119</f>
        <v>No</v>
      </c>
    </row>
    <row r="244" spans="1:14" ht="14.25" thickBot="1">
      <c r="B244" s="2" t="str">
        <f>StateSelfAssessment!A120</f>
        <v>• Crash reporting kit</v>
      </c>
      <c r="C244" s="3" t="str">
        <f>StateSelfAssessment!B120</f>
        <v>Yes</v>
      </c>
      <c r="D244" s="3" t="str">
        <f>StateSelfAssessment!C120</f>
        <v>Yes</v>
      </c>
    </row>
    <row r="245" spans="1:14" ht="14.25" thickBot="1">
      <c r="B245" s="2" t="str">
        <f>StateSelfAssessment!A121</f>
        <v>• Brake and accelerator pedal extensions, if required</v>
      </c>
      <c r="C245" s="3" t="str">
        <f>StateSelfAssessment!B121</f>
        <v>Yes</v>
      </c>
      <c r="D245" s="3" t="str">
        <f>StateSelfAssessment!C121</f>
        <v>Yes</v>
      </c>
    </row>
    <row r="246" spans="1:14" ht="14.25" thickBot="1">
      <c r="B246" s="2" t="str">
        <f>StateSelfAssessment!A122</f>
        <v>• Appropriate seat cushion(s), if required</v>
      </c>
      <c r="C246" s="3" t="str">
        <f>StateSelfAssessment!B122</f>
        <v>Yes</v>
      </c>
      <c r="D246" s="3" t="str">
        <f>StateSelfAssessment!C122</f>
        <v>Yes</v>
      </c>
    </row>
    <row r="247" spans="1:14" ht="69.75" thickBot="1">
      <c r="A247" s="8" t="s">
        <v>1627</v>
      </c>
      <c r="B247" s="2" t="str">
        <f>StateSelfAssessment!A123</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247" s="3" t="str">
        <f>StateSelfAssessment!B123</f>
        <v>Yes</v>
      </c>
      <c r="D247" s="3" t="str">
        <f>StateSelfAssessment!C123</f>
        <v>Yes</v>
      </c>
      <c r="F247" s="8" t="s">
        <v>1627</v>
      </c>
      <c r="G247" s="114" t="s">
        <v>1272</v>
      </c>
      <c r="M247" s="8" t="s">
        <v>1627</v>
      </c>
      <c r="N247" s="141" t="s">
        <v>1272</v>
      </c>
    </row>
    <row r="248" spans="1:14" ht="14.25" thickBot="1">
      <c r="B248" s="2"/>
      <c r="C248" s="3"/>
      <c r="D248" s="3"/>
    </row>
    <row r="249" spans="1:14" ht="14.25" thickBot="1">
      <c r="B249" s="2" t="str">
        <f>StateSelfAssessment!A124</f>
        <v>States shall establish requirements:</v>
      </c>
      <c r="C249" s="5"/>
      <c r="D249" s="5"/>
    </row>
    <row r="250" spans="1:14" ht="14.25" thickBot="1">
      <c r="A250" s="8" t="s">
        <v>1628</v>
      </c>
      <c r="B250" s="2" t="str">
        <f>StateSelfAssessment!A125</f>
        <v>2.3.5 a. Do you allow simulation?</v>
      </c>
      <c r="C250" s="3" t="str">
        <f>StateSelfAssessment!B125</f>
        <v>Yes</v>
      </c>
      <c r="D250" s="3" t="str">
        <f>StateSelfAssessment!C125</f>
        <v>Yes</v>
      </c>
      <c r="F250" s="8" t="s">
        <v>1628</v>
      </c>
      <c r="G250" s="59" t="s">
        <v>1629</v>
      </c>
      <c r="M250" s="8" t="s">
        <v>1628</v>
      </c>
    </row>
    <row r="251" spans="1:14" ht="14.25" thickBot="1">
      <c r="B251" s="2"/>
      <c r="C251" s="3"/>
      <c r="D251" s="3"/>
      <c r="F251" s="8"/>
      <c r="G251" s="59" t="s">
        <v>1630</v>
      </c>
      <c r="M251" s="8"/>
    </row>
    <row r="252" spans="1:14" ht="14.25" thickBot="1">
      <c r="B252" s="2"/>
      <c r="C252" s="3"/>
      <c r="D252" s="3"/>
      <c r="F252" s="8"/>
      <c r="G252" s="59" t="s">
        <v>1631</v>
      </c>
      <c r="M252" s="8"/>
    </row>
    <row r="253" spans="1:14" ht="27.4" thickBot="1">
      <c r="B253" s="4" t="str">
        <f>StateSelfAssessment!A126</f>
        <v>• Requires an instructor be trained in the use of simulation to teach the instruction</v>
      </c>
      <c r="C253" s="5" t="str">
        <f>StateSelfAssessment!B126</f>
        <v>Yes</v>
      </c>
      <c r="D253" s="5" t="str">
        <f>StateSelfAssessment!C126</f>
        <v>Yes</v>
      </c>
      <c r="F253" s="8"/>
      <c r="G253" s="59" t="s">
        <v>1632</v>
      </c>
      <c r="M253" s="8"/>
    </row>
    <row r="254" spans="1:14" ht="14.25" thickBot="1">
      <c r="B254" s="4"/>
      <c r="C254" s="5"/>
      <c r="D254" s="5"/>
      <c r="F254" s="8"/>
      <c r="G254" s="59" t="s">
        <v>1633</v>
      </c>
      <c r="M254" s="8"/>
    </row>
    <row r="255" spans="1:14" ht="27.4" thickBot="1">
      <c r="B255" s="2" t="str">
        <f>StateSelfAssessment!A127</f>
        <v>• Supports the classroom and behind-the-wheel content and follows an approved curriculum</v>
      </c>
      <c r="C255" s="3" t="str">
        <f>StateSelfAssessment!B127</f>
        <v>Yes</v>
      </c>
      <c r="D255" s="3" t="str">
        <f>StateSelfAssessment!C127</f>
        <v>Yes</v>
      </c>
      <c r="F255" s="8"/>
      <c r="G255" s="59" t="s">
        <v>1634</v>
      </c>
      <c r="M255" s="8"/>
    </row>
    <row r="256" spans="1:14" ht="14.25" thickBot="1">
      <c r="B256" s="2"/>
      <c r="C256" s="3"/>
      <c r="D256" s="3"/>
      <c r="F256" s="8"/>
      <c r="G256" s="59" t="s">
        <v>1635</v>
      </c>
      <c r="M256" s="8"/>
    </row>
    <row r="257" spans="1:14" ht="14.25" thickBot="1">
      <c r="A257" s="8" t="s">
        <v>1636</v>
      </c>
      <c r="B257" s="4" t="str">
        <f>StateSelfAssessment!A128</f>
        <v>2.3.5 b. Do you allow driving range instruction?</v>
      </c>
      <c r="C257" s="5" t="str">
        <f>StateSelfAssessment!B128</f>
        <v>No</v>
      </c>
      <c r="D257" s="5" t="str">
        <f>StateSelfAssessment!C128</f>
        <v>No</v>
      </c>
      <c r="F257" s="8" t="s">
        <v>1636</v>
      </c>
      <c r="G257" s="59" t="s">
        <v>1637</v>
      </c>
      <c r="M257" s="8" t="s">
        <v>1636</v>
      </c>
    </row>
    <row r="258" spans="1:14" ht="14.25" thickBot="1">
      <c r="B258" s="4"/>
      <c r="C258" s="5"/>
      <c r="D258" s="5"/>
      <c r="G258" s="59" t="s">
        <v>1638</v>
      </c>
    </row>
    <row r="259" spans="1:14" ht="14.25" thickBot="1">
      <c r="B259" s="4"/>
      <c r="C259" s="5"/>
      <c r="D259" s="5"/>
      <c r="G259" s="59" t="s">
        <v>1630</v>
      </c>
    </row>
    <row r="260" spans="1:14" ht="27.4" thickBot="1">
      <c r="B260" s="2" t="str">
        <f>StateSelfAssessment!A129</f>
        <v>• Requires an instructor be trained in the use of the driving range to teach the instruction</v>
      </c>
      <c r="C260" s="3" t="str">
        <f>StateSelfAssessment!B129</f>
        <v>N/A</v>
      </c>
      <c r="D260" s="3" t="str">
        <f>StateSelfAssessment!C129</f>
        <v>N/A</v>
      </c>
      <c r="G260" s="59" t="s">
        <v>1639</v>
      </c>
    </row>
    <row r="261" spans="1:14" ht="27.4" thickBot="1">
      <c r="B261" s="2" t="str">
        <f>StateSelfAssessment!A130</f>
        <v>• Requires driving range instruction support the classroom and behind-the-wheel content and follow an approved curriculum</v>
      </c>
      <c r="C261" s="3" t="str">
        <f>StateSelfAssessment!B130</f>
        <v>N/A</v>
      </c>
      <c r="D261" s="3" t="str">
        <f>StateSelfAssessment!C130</f>
        <v>N/A</v>
      </c>
      <c r="G261" s="59" t="s">
        <v>1640</v>
      </c>
    </row>
    <row r="262" spans="1:14" ht="14.25" thickBot="1">
      <c r="B262" s="4"/>
      <c r="C262" s="5"/>
      <c r="D262" s="5"/>
      <c r="G262" s="59" t="s">
        <v>1635</v>
      </c>
    </row>
    <row r="263" spans="1:14" ht="14.25" thickBot="1">
      <c r="A263" s="8" t="s">
        <v>1641</v>
      </c>
      <c r="B263" s="2" t="str">
        <f>StateSelfAssessment!A131</f>
        <v>2.3.6 Do you allow computer-based independent student learning?</v>
      </c>
      <c r="C263" s="3" t="str">
        <f>StateSelfAssessment!B131</f>
        <v>Planned</v>
      </c>
      <c r="D263" s="3" t="str">
        <f>StateSelfAssessment!C131</f>
        <v>Planned</v>
      </c>
      <c r="F263" s="8" t="s">
        <v>1641</v>
      </c>
      <c r="G263" s="141" t="s">
        <v>1280</v>
      </c>
      <c r="M263" s="8" t="s">
        <v>1641</v>
      </c>
      <c r="N263" s="141" t="s">
        <v>1280</v>
      </c>
    </row>
    <row r="264" spans="1:14" ht="40.9" thickBot="1">
      <c r="B264" s="2"/>
      <c r="C264" s="3"/>
      <c r="D264" s="3"/>
      <c r="F264" s="8"/>
      <c r="G264" s="59" t="s">
        <v>1642</v>
      </c>
      <c r="M264" s="8"/>
    </row>
    <row r="265" spans="1:14" ht="54.4" thickBot="1">
      <c r="A265" s="8" t="s">
        <v>1641</v>
      </c>
      <c r="B265" s="2"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5" s="3" t="str">
        <f>StateSelfAssessment!B132</f>
        <v>N/A</v>
      </c>
      <c r="D265" s="3" t="str">
        <f>StateSelfAssessment!C132</f>
        <v>N/A</v>
      </c>
      <c r="F265" s="8" t="s">
        <v>1641</v>
      </c>
      <c r="G265" s="59" t="s">
        <v>1631</v>
      </c>
      <c r="M265" s="8" t="s">
        <v>1641</v>
      </c>
    </row>
    <row r="266" spans="1:14" ht="14.25" thickBot="1">
      <c r="B266" s="2" t="s">
        <v>1283</v>
      </c>
      <c r="C266" s="3"/>
      <c r="D266" s="3"/>
    </row>
    <row r="267" spans="1:14" ht="61.5" customHeight="1" thickBot="1">
      <c r="A267" s="8" t="s">
        <v>1643</v>
      </c>
      <c r="B267" s="4" t="str">
        <f>StateSelfAssessment!A134</f>
        <v>2.3.6 a. Requires an instructor be trained in the proper use of driver education computer-based independent student learning systems or is assisted by a person trained in the use of computers and computer programs</v>
      </c>
      <c r="C267" s="5" t="str">
        <f>StateSelfAssessment!B134</f>
        <v>N/A</v>
      </c>
      <c r="D267" s="5" t="str">
        <f>StateSelfAssessment!C134</f>
        <v>N/A</v>
      </c>
      <c r="F267" s="8" t="s">
        <v>1643</v>
      </c>
      <c r="G267" s="59" t="s">
        <v>1644</v>
      </c>
      <c r="M267" s="8" t="s">
        <v>1643</v>
      </c>
    </row>
    <row r="268" spans="1:14" ht="14.25" thickBot="1">
      <c r="B268" s="2"/>
      <c r="C268" s="3"/>
      <c r="D268" s="3"/>
      <c r="G268" s="59" t="s">
        <v>1645</v>
      </c>
    </row>
    <row r="269" spans="1:14" ht="40.9" thickBot="1">
      <c r="A269" s="8" t="s">
        <v>1646</v>
      </c>
      <c r="B269" s="2" t="str">
        <f>StateSelfAssessment!A135</f>
        <v>2.3.6 b. Stipulates computer-based independent student learning:</v>
      </c>
      <c r="C269" s="3"/>
      <c r="D269" s="3"/>
      <c r="F269" s="8" t="s">
        <v>1646</v>
      </c>
      <c r="G269" s="59" t="s">
        <v>1647</v>
      </c>
      <c r="M269" s="8" t="s">
        <v>1646</v>
      </c>
    </row>
    <row r="270" spans="1:14" ht="40.9" thickBot="1">
      <c r="B270" s="2" t="str">
        <f>StateSelfAssessment!A136</f>
        <v>• Be approved by the state, proceed from simple to complex and supports the goals and objectives of the driver education program</v>
      </c>
      <c r="C270" s="3" t="str">
        <f>StateSelfAssessment!B136</f>
        <v>N/A</v>
      </c>
      <c r="D270" s="3" t="str">
        <f>StateSelfAssessment!C136</f>
        <v>N/A</v>
      </c>
      <c r="G270" s="59" t="s">
        <v>1648</v>
      </c>
    </row>
    <row r="271" spans="1:14" ht="27.4" thickBot="1">
      <c r="B271" s="2" t="str">
        <f>StateSelfAssessment!A137</f>
        <v>• Not be counted towards behind-the-wheel driver education</v>
      </c>
      <c r="C271" s="3" t="str">
        <f>StateSelfAssessment!B137</f>
        <v>N/A</v>
      </c>
      <c r="D271" s="3" t="str">
        <f>StateSelfAssessment!C137</f>
        <v>N/A</v>
      </c>
      <c r="G271" s="59" t="s">
        <v>1649</v>
      </c>
    </row>
    <row r="272" spans="1:14" ht="27.4" thickBot="1">
      <c r="B272" s="2" t="str">
        <f>StateSelfAssessment!A138</f>
        <v>• Be user-friendly and accessible to all students</v>
      </c>
      <c r="C272" s="3" t="str">
        <f>StateSelfAssessment!B138</f>
        <v>N/A</v>
      </c>
      <c r="D272" s="3" t="str">
        <f>StateSelfAssessment!C138</f>
        <v>N/A</v>
      </c>
      <c r="G272" s="59" t="s">
        <v>1650</v>
      </c>
    </row>
    <row r="273" spans="1:16" ht="27.4" thickBot="1">
      <c r="B273" s="2" t="str">
        <f>StateSelfAssessment!A139</f>
        <v>• Includes consequences for making incorrect skill, knowledge or attitudinal decisions or actions.</v>
      </c>
      <c r="C273" s="3" t="str">
        <f>StateSelfAssessment!B139</f>
        <v>N/A</v>
      </c>
      <c r="D273" s="3" t="str">
        <f>StateSelfAssessment!C139</f>
        <v>N/A</v>
      </c>
      <c r="G273" s="59" t="s">
        <v>1651</v>
      </c>
    </row>
    <row r="274" spans="1:16" ht="40.9" thickBot="1">
      <c r="B274" s="2" t="str">
        <f>StateSelfAssessment!A140</f>
        <v>• Provides remedial practice</v>
      </c>
      <c r="C274" s="3" t="str">
        <f>StateSelfAssessment!B140</f>
        <v>N/A</v>
      </c>
      <c r="D274" s="3" t="str">
        <f>StateSelfAssessment!C140</f>
        <v>N/A</v>
      </c>
      <c r="G274" s="59" t="s">
        <v>1652</v>
      </c>
    </row>
    <row r="275" spans="1:16" ht="27.4" thickBot="1">
      <c r="B275" s="4"/>
      <c r="C275" s="5"/>
      <c r="D275" s="5"/>
      <c r="G275" s="59" t="s">
        <v>1653</v>
      </c>
    </row>
    <row r="276" spans="1:16" ht="14.25" thickBot="1">
      <c r="B276" s="4"/>
      <c r="C276" s="5"/>
      <c r="D276" s="5"/>
      <c r="G276" s="59" t="s">
        <v>1654</v>
      </c>
    </row>
    <row r="277" spans="1:16" ht="40.9" thickBot="1">
      <c r="A277" s="8" t="s">
        <v>1655</v>
      </c>
      <c r="B277" s="2" t="str">
        <f>StateSelfAssessment!A141</f>
        <v>2.3.6 c. Ensures computer-based independent student learning is classified as classroom instruction and should not exceed the 120 minute per day maximum</v>
      </c>
      <c r="C277" s="3" t="str">
        <f>StateSelfAssessment!B141</f>
        <v>N/A</v>
      </c>
      <c r="D277" s="3" t="str">
        <f>StateSelfAssessment!C141</f>
        <v>N/A</v>
      </c>
      <c r="F277" s="8" t="s">
        <v>1655</v>
      </c>
      <c r="G277" s="59" t="s">
        <v>1656</v>
      </c>
      <c r="M277" s="8" t="s">
        <v>1655</v>
      </c>
    </row>
    <row r="278" spans="1:16" ht="14.25" thickBot="1">
      <c r="B278" s="64"/>
      <c r="C278" s="65"/>
      <c r="D278" s="66"/>
      <c r="G278" s="59" t="s">
        <v>1657</v>
      </c>
    </row>
    <row r="279" spans="1:16" ht="14.25" thickBot="1">
      <c r="A279" s="8">
        <v>2.4</v>
      </c>
      <c r="B279" s="414" t="s">
        <v>1658</v>
      </c>
      <c r="C279" s="415"/>
      <c r="D279" s="416"/>
      <c r="F279" s="8">
        <v>2.4</v>
      </c>
      <c r="G279" s="148" t="s">
        <v>1658</v>
      </c>
      <c r="H279" s="358"/>
      <c r="I279" s="358"/>
      <c r="J279" s="358"/>
      <c r="K279" s="359"/>
      <c r="M279" s="8">
        <v>2.4</v>
      </c>
      <c r="N279" s="148" t="s">
        <v>1658</v>
      </c>
      <c r="O279" s="358"/>
      <c r="P279" s="359"/>
    </row>
    <row r="280" spans="1:16" ht="14.25" thickBot="1">
      <c r="B280" s="2" t="str">
        <f>StateSelfAssessment!A143</f>
        <v>Do you have online standards?</v>
      </c>
      <c r="C280" s="3" t="str">
        <f>StateSelfAssessment!B143</f>
        <v>Planned</v>
      </c>
      <c r="D280" s="3" t="str">
        <f>StateSelfAssessment!C143</f>
        <v>Planned</v>
      </c>
      <c r="G280" s="141" t="s">
        <v>1293</v>
      </c>
      <c r="N280" s="142" t="s">
        <v>1293</v>
      </c>
    </row>
    <row r="281" spans="1:16" ht="14.25" thickBot="1">
      <c r="B281" s="2" t="str">
        <f>StateSelfAssessment!A144</f>
        <v>Do you allow online driver education?</v>
      </c>
      <c r="C281" s="3" t="str">
        <f>StateSelfAssessment!B144</f>
        <v>Planned</v>
      </c>
      <c r="D281" s="3" t="str">
        <f>StateSelfAssessment!C144</f>
        <v>Planned</v>
      </c>
      <c r="G281" s="147" t="s">
        <v>1294</v>
      </c>
      <c r="N281" s="146" t="s">
        <v>1294</v>
      </c>
    </row>
    <row r="282" spans="1:16" ht="55.9" thickBot="1">
      <c r="A282" s="8" t="s">
        <v>1659</v>
      </c>
      <c r="B282" s="2" t="str">
        <f>StateSelfAssessment!A145</f>
        <v>2.4.1 States shall establish requirements for the instructional design of online delivery of driver education, if permitted, that establishes how to organize, standardize, communicate and examine the instructional content/curriculum</v>
      </c>
      <c r="C282" s="3" t="str">
        <f>StateSelfAssessment!B145</f>
        <v>N/A</v>
      </c>
      <c r="D282" s="3" t="str">
        <f>StateSelfAssessment!C145</f>
        <v>N/A</v>
      </c>
      <c r="F282" s="8" t="s">
        <v>1659</v>
      </c>
      <c r="G282" s="141" t="s">
        <v>1295</v>
      </c>
      <c r="M282" s="8" t="s">
        <v>1659</v>
      </c>
      <c r="N282" s="141" t="s">
        <v>1295</v>
      </c>
    </row>
    <row r="283" spans="1:16" ht="14.25" thickBot="1">
      <c r="B283" s="2"/>
      <c r="C283" s="3"/>
      <c r="D283" s="3"/>
      <c r="F283" s="8"/>
      <c r="G283" s="59" t="s">
        <v>1660</v>
      </c>
      <c r="M283" s="8"/>
    </row>
    <row r="284" spans="1:16" ht="14.25" thickBot="1">
      <c r="B284" s="2"/>
      <c r="C284" s="3"/>
      <c r="D284" s="3"/>
      <c r="F284" s="8"/>
      <c r="G284" s="59" t="s">
        <v>1660</v>
      </c>
      <c r="M284" s="8"/>
    </row>
    <row r="285" spans="1:16" ht="54.4" thickBot="1">
      <c r="A285" s="8" t="s">
        <v>1661</v>
      </c>
      <c r="B285" s="4" t="str">
        <f>StateSelfAssessment!A146</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285" s="5" t="str">
        <f>StateSelfAssessment!B146</f>
        <v>N/A</v>
      </c>
      <c r="D285" s="5" t="str">
        <f>StateSelfAssessment!C146</f>
        <v>N/A</v>
      </c>
      <c r="F285" s="8" t="s">
        <v>1661</v>
      </c>
      <c r="G285" s="59" t="s">
        <v>1662</v>
      </c>
      <c r="M285" s="8" t="s">
        <v>1661</v>
      </c>
    </row>
    <row r="286" spans="1:16" ht="27.4" thickBot="1">
      <c r="B286" s="4" t="str">
        <f>StateSelfAssessment!A147</f>
        <v>• Contact information includes hours of availability and expected response time</v>
      </c>
      <c r="C286" s="5" t="str">
        <f>StateSelfAssessment!B147</f>
        <v>N/A</v>
      </c>
      <c r="D286" s="5" t="str">
        <f>StateSelfAssessment!C147</f>
        <v>N/A</v>
      </c>
      <c r="F286" s="8"/>
      <c r="G286" s="59" t="s">
        <v>1663</v>
      </c>
      <c r="M286" s="8"/>
    </row>
    <row r="287" spans="1:16" ht="27.4" thickBot="1">
      <c r="B287" s="4" t="str">
        <f>StateSelfAssessment!A148</f>
        <v>• Contact information for online instructors and the online instructor’s hours of availability are clearly posted on the course website</v>
      </c>
      <c r="C287" s="5" t="str">
        <f>StateSelfAssessment!B148</f>
        <v>N/A</v>
      </c>
      <c r="D287" s="5" t="str">
        <f>StateSelfAssessment!C148</f>
        <v>N/A</v>
      </c>
      <c r="F287" s="8"/>
      <c r="G287" s="59" t="s">
        <v>1664</v>
      </c>
      <c r="M287" s="8"/>
    </row>
    <row r="288" spans="1:16" ht="27.4" thickBot="1">
      <c r="A288" s="8" t="s">
        <v>1665</v>
      </c>
      <c r="B288" s="4" t="str">
        <f>StateSelfAssessment!A149</f>
        <v>2.4.1 b. Course timeline, important dates, and deadlines are clearly described in the syllabus and on the website</v>
      </c>
      <c r="C288" s="5" t="str">
        <f>StateSelfAssessment!B149</f>
        <v>N/A</v>
      </c>
      <c r="D288" s="5" t="str">
        <f>StateSelfAssessment!C149</f>
        <v>N/A</v>
      </c>
      <c r="F288" s="8" t="s">
        <v>1665</v>
      </c>
      <c r="G288" s="59" t="s">
        <v>1666</v>
      </c>
      <c r="M288" s="8" t="s">
        <v>1665</v>
      </c>
    </row>
    <row r="289" spans="1:13" ht="14.25" thickBot="1">
      <c r="B289" s="2"/>
      <c r="C289" s="3"/>
      <c r="D289" s="3"/>
      <c r="F289" s="8"/>
      <c r="G289" s="59" t="s">
        <v>1667</v>
      </c>
      <c r="M289" s="8"/>
    </row>
    <row r="290" spans="1:13" ht="27.4" thickBot="1">
      <c r="A290" s="8" t="s">
        <v>1668</v>
      </c>
      <c r="B290" s="4" t="str">
        <f>StateSelfAssessment!A150</f>
        <v>2.4.1 c. The syllabus and curriculum both outline any required parent participation and monitoring</v>
      </c>
      <c r="C290" s="5" t="str">
        <f>StateSelfAssessment!B150</f>
        <v>N/A</v>
      </c>
      <c r="D290" s="5" t="str">
        <f>StateSelfAssessment!C150</f>
        <v>N/A</v>
      </c>
      <c r="F290" s="8" t="s">
        <v>1668</v>
      </c>
      <c r="G290" s="59" t="s">
        <v>1669</v>
      </c>
      <c r="M290" s="8" t="s">
        <v>1668</v>
      </c>
    </row>
    <row r="291" spans="1:13" ht="14.25" thickBot="1">
      <c r="B291" s="4"/>
      <c r="C291" s="5"/>
      <c r="D291" s="5"/>
      <c r="G291" s="59" t="s">
        <v>1670</v>
      </c>
    </row>
    <row r="292" spans="1:13" ht="40.9" thickBot="1">
      <c r="A292" s="8" t="s">
        <v>1671</v>
      </c>
      <c r="B292" s="2" t="str">
        <f>StateSelfAssessment!A151</f>
        <v>2.4.1 d. For parent-taught driver education, the course curriculum has a specific component requiring regular parent participation, in addition to conducting the behind-the-wheel portion of the course</v>
      </c>
      <c r="C292" s="3" t="str">
        <f>StateSelfAssessment!B151</f>
        <v>N/A</v>
      </c>
      <c r="D292" s="3" t="str">
        <f>StateSelfAssessment!C151</f>
        <v>N/A</v>
      </c>
      <c r="F292" s="8" t="s">
        <v>1671</v>
      </c>
      <c r="G292" s="59" t="s">
        <v>1672</v>
      </c>
      <c r="M292" s="8" t="s">
        <v>1671</v>
      </c>
    </row>
    <row r="293" spans="1:13" ht="14.25" thickBot="1">
      <c r="B293" s="2"/>
      <c r="C293" s="3"/>
      <c r="D293" s="3"/>
      <c r="F293" s="8"/>
      <c r="G293" s="59" t="s">
        <v>1673</v>
      </c>
      <c r="M293" s="8"/>
    </row>
    <row r="294" spans="1:13" ht="40.9" thickBot="1">
      <c r="A294" s="8" t="s">
        <v>1674</v>
      </c>
      <c r="B294" s="4" t="str">
        <f>StateSelfAssessment!A152</f>
        <v>2.4.1 e. The course is organized into units and lessons, each of which follows a knowledge map and, where appropriate, builds upon previous units and/or concepts</v>
      </c>
      <c r="C294" s="5" t="str">
        <f>StateSelfAssessment!B152</f>
        <v>N/A</v>
      </c>
      <c r="D294" s="5" t="str">
        <f>StateSelfAssessment!C152</f>
        <v>N/A</v>
      </c>
      <c r="F294" s="8" t="s">
        <v>1674</v>
      </c>
      <c r="G294" s="59" t="s">
        <v>1675</v>
      </c>
      <c r="M294" s="8" t="s">
        <v>1674</v>
      </c>
    </row>
    <row r="295" spans="1:13" ht="14.25" thickBot="1">
      <c r="B295" s="4"/>
      <c r="C295" s="5"/>
      <c r="D295" s="5"/>
      <c r="F295" s="8"/>
      <c r="G295" s="59" t="s">
        <v>1676</v>
      </c>
      <c r="M295" s="8"/>
    </row>
    <row r="296" spans="1:13" ht="27.4" thickBot="1">
      <c r="B296" s="4"/>
      <c r="C296" s="5"/>
      <c r="D296" s="5"/>
      <c r="F296" s="8"/>
      <c r="G296" s="59" t="s">
        <v>1677</v>
      </c>
      <c r="M296" s="8"/>
    </row>
    <row r="297" spans="1:13" ht="27.4" thickBot="1">
      <c r="A297" s="8" t="s">
        <v>1678</v>
      </c>
      <c r="B297" s="2" t="str">
        <f>StateSelfAssessment!A153</f>
        <v>2.4.1 f. The curriculum must be up-to-date, accurate, and meet state-established driver education content standards</v>
      </c>
      <c r="C297" s="3" t="str">
        <f>StateSelfAssessment!B153</f>
        <v>N/A</v>
      </c>
      <c r="D297" s="3" t="str">
        <f>StateSelfAssessment!C153</f>
        <v>N/A</v>
      </c>
      <c r="F297" s="8" t="s">
        <v>1678</v>
      </c>
      <c r="G297" s="59" t="s">
        <v>1679</v>
      </c>
      <c r="M297" s="8" t="s">
        <v>1678</v>
      </c>
    </row>
    <row r="298" spans="1:13" ht="27.4" thickBot="1">
      <c r="A298" s="8" t="s">
        <v>1680</v>
      </c>
      <c r="B298" s="2" t="str">
        <f>StateSelfAssessment!A154</f>
        <v>2.4.1 g. The curriculum uses active learning and incorporates higher-order/critical thinking skills</v>
      </c>
      <c r="C298" s="3" t="str">
        <f>StateSelfAssessment!B154</f>
        <v>N/A</v>
      </c>
      <c r="D298" s="3" t="str">
        <f>StateSelfAssessment!C154</f>
        <v>N/A</v>
      </c>
      <c r="F298" s="8" t="s">
        <v>1680</v>
      </c>
      <c r="G298" s="59" t="s">
        <v>1681</v>
      </c>
      <c r="M298" s="8" t="s">
        <v>1680</v>
      </c>
    </row>
    <row r="299" spans="1:13" ht="27.4" thickBot="1">
      <c r="A299" s="8" t="s">
        <v>1682</v>
      </c>
      <c r="B299" s="2" t="str">
        <f>StateSelfAssessment!A155</f>
        <v>2.4.1 h. The instructional design encourages learners to reflect upon what they have learned as a means to improve retention of concepts</v>
      </c>
      <c r="C299" s="3" t="str">
        <f>StateSelfAssessment!B155</f>
        <v>N/A</v>
      </c>
      <c r="D299" s="3" t="str">
        <f>StateSelfAssessment!C155</f>
        <v>N/A</v>
      </c>
      <c r="F299" s="8" t="s">
        <v>1682</v>
      </c>
      <c r="G299" s="59" t="s">
        <v>1683</v>
      </c>
      <c r="M299" s="8" t="s">
        <v>1682</v>
      </c>
    </row>
    <row r="300" spans="1:13" ht="27.4" thickBot="1">
      <c r="B300" s="2"/>
      <c r="C300" s="3"/>
      <c r="D300" s="3"/>
      <c r="F300" s="8"/>
      <c r="G300" s="59" t="s">
        <v>1684</v>
      </c>
      <c r="M300" s="8"/>
    </row>
    <row r="301" spans="1:13" ht="27.4" thickBot="1">
      <c r="A301" s="8" t="s">
        <v>1685</v>
      </c>
      <c r="B301" s="4" t="str">
        <f>StateSelfAssessment!A156</f>
        <v>2.4.1 i. The curriculum is culturally competent and accommodates the multicultural educational needs of learners</v>
      </c>
      <c r="C301" s="5" t="str">
        <f>StateSelfAssessment!B156</f>
        <v>N/A</v>
      </c>
      <c r="D301" s="5" t="str">
        <f>StateSelfAssessment!C156</f>
        <v>N/A</v>
      </c>
      <c r="F301" s="8" t="s">
        <v>1685</v>
      </c>
      <c r="G301" s="59" t="s">
        <v>1686</v>
      </c>
      <c r="M301" s="8" t="s">
        <v>1685</v>
      </c>
    </row>
    <row r="302" spans="1:13" ht="27.4" thickBot="1">
      <c r="A302" s="8" t="s">
        <v>1687</v>
      </c>
      <c r="B302" s="4" t="str">
        <f>StateSelfAssessment!A157</f>
        <v>2.4.1 j. Content uses appropriate readability levels and language use for learners</v>
      </c>
      <c r="C302" s="5" t="str">
        <f>StateSelfAssessment!B157</f>
        <v>N/A</v>
      </c>
      <c r="D302" s="5" t="str">
        <f>StateSelfAssessment!C157</f>
        <v>N/A</v>
      </c>
      <c r="F302" s="8" t="s">
        <v>1687</v>
      </c>
      <c r="G302" s="59" t="s">
        <v>1688</v>
      </c>
      <c r="M302" s="8" t="s">
        <v>1687</v>
      </c>
    </row>
    <row r="303" spans="1:13" ht="14.25" thickBot="1">
      <c r="A303" s="8" t="s">
        <v>1689</v>
      </c>
      <c r="B303" s="4" t="str">
        <f>StateSelfAssessment!A158</f>
        <v>2.4.1 k. All content or learning materials respect copyright laws</v>
      </c>
      <c r="C303" s="5" t="str">
        <f>StateSelfAssessment!B158</f>
        <v>N/A</v>
      </c>
      <c r="D303" s="5" t="str">
        <f>StateSelfAssessment!C158</f>
        <v>N/A</v>
      </c>
      <c r="F303" s="8" t="s">
        <v>1689</v>
      </c>
      <c r="G303" s="59" t="s">
        <v>1690</v>
      </c>
      <c r="M303" s="8" t="s">
        <v>1689</v>
      </c>
    </row>
    <row r="304" spans="1:13" ht="27.4" thickBot="1">
      <c r="B304" s="4"/>
      <c r="C304" s="5"/>
      <c r="D304" s="5"/>
      <c r="F304" s="8"/>
      <c r="G304" s="59" t="s">
        <v>1691</v>
      </c>
      <c r="M304" s="8"/>
    </row>
    <row r="305" spans="1:14" ht="40.9" thickBot="1">
      <c r="A305" s="8" t="s">
        <v>1692</v>
      </c>
      <c r="B305" s="2" t="str">
        <f>StateSelfAssessment!A159</f>
        <v>2.4.1 l. There is no commercial marketing or advertising within the actual course content and lessons other than the course provider’s labeling/ branding</v>
      </c>
      <c r="C305" s="3" t="str">
        <f>StateSelfAssessment!B159</f>
        <v>N/A</v>
      </c>
      <c r="D305" s="3" t="str">
        <f>StateSelfAssessment!C159</f>
        <v>N/A</v>
      </c>
      <c r="F305" s="8" t="s">
        <v>1692</v>
      </c>
      <c r="G305" s="59" t="s">
        <v>1693</v>
      </c>
      <c r="M305" s="8" t="s">
        <v>1692</v>
      </c>
    </row>
    <row r="306" spans="1:14" ht="14.25" thickBot="1">
      <c r="B306" s="2"/>
      <c r="C306" s="3"/>
      <c r="D306" s="3"/>
      <c r="F306" s="8"/>
      <c r="G306" s="59" t="s">
        <v>1694</v>
      </c>
      <c r="M306" s="8"/>
    </row>
    <row r="307" spans="1:14" ht="27.4" thickBot="1">
      <c r="A307" s="8" t="s">
        <v>1695</v>
      </c>
      <c r="B307" s="4" t="str">
        <f>StateSelfAssessment!A160</f>
        <v>2.4.1 m. A glossary of driver education and any other relevant terms is provided on the site</v>
      </c>
      <c r="C307" s="5" t="str">
        <f>StateSelfAssessment!B160</f>
        <v>N/A</v>
      </c>
      <c r="D307" s="5" t="str">
        <f>StateSelfAssessment!C160</f>
        <v>N/A</v>
      </c>
      <c r="F307" s="8" t="s">
        <v>1695</v>
      </c>
      <c r="G307" s="59" t="s">
        <v>1696</v>
      </c>
      <c r="M307" s="8" t="s">
        <v>1695</v>
      </c>
    </row>
    <row r="308" spans="1:14" ht="54.4" thickBot="1">
      <c r="A308" s="8" t="s">
        <v>1697</v>
      </c>
      <c r="B308" s="4" t="str">
        <f>StateSelfAssessment!A161</f>
        <v>2.4.1 n. Resources and materials that are supplemental to the course are clearly indicated as such and are supplied through links, downloadable documents, software, an online resource center, or other means that are easily accessible to the learner</v>
      </c>
      <c r="C308" s="5" t="str">
        <f>StateSelfAssessment!B161</f>
        <v>N/A</v>
      </c>
      <c r="D308" s="5" t="str">
        <f>StateSelfAssessment!C161</f>
        <v>N/A</v>
      </c>
      <c r="F308" s="8" t="s">
        <v>1697</v>
      </c>
      <c r="G308" s="59" t="s">
        <v>1698</v>
      </c>
      <c r="M308" s="8" t="s">
        <v>1697</v>
      </c>
    </row>
    <row r="309" spans="1:14" ht="14.25" thickBot="1">
      <c r="B309" s="2"/>
      <c r="C309" s="3"/>
      <c r="D309" s="3"/>
      <c r="F309" s="8"/>
      <c r="G309" s="59" t="s">
        <v>1699</v>
      </c>
      <c r="M309" s="8"/>
    </row>
    <row r="310" spans="1:14" ht="40.9" thickBot="1">
      <c r="A310" s="8" t="s">
        <v>1700</v>
      </c>
      <c r="B310" s="4" t="str">
        <f>StateSelfAssessment!A162</f>
        <v>2.4.1 o. Courses are facilitated by state-approved online instructors who meet section 3.0 of the Standards as well as the re-certification/re-approval process as outlined in Standard 3.5 in the Standards</v>
      </c>
      <c r="C310" s="5" t="str">
        <f>StateSelfAssessment!B162</f>
        <v>N/A</v>
      </c>
      <c r="D310" s="5" t="str">
        <f>StateSelfAssessment!C162</f>
        <v>N/A</v>
      </c>
      <c r="F310" s="8" t="s">
        <v>1700</v>
      </c>
      <c r="G310" s="59" t="s">
        <v>1701</v>
      </c>
      <c r="M310" s="8" t="s">
        <v>1700</v>
      </c>
    </row>
    <row r="311" spans="1:14" ht="27.4" thickBot="1">
      <c r="B311" s="4"/>
      <c r="C311" s="5"/>
      <c r="D311" s="5"/>
      <c r="F311" s="8"/>
      <c r="G311" s="59" t="s">
        <v>1702</v>
      </c>
      <c r="M311" s="8"/>
    </row>
    <row r="312" spans="1:14" ht="27.4" thickBot="1">
      <c r="A312" s="8" t="s">
        <v>1703</v>
      </c>
      <c r="B312" s="2" t="str">
        <f>StateSelfAssessment!A163</f>
        <v>2.4.1 p. Online instructors facilitate the course using one of two models</v>
      </c>
      <c r="C312" s="3"/>
      <c r="D312" s="3"/>
      <c r="F312" s="8" t="s">
        <v>1703</v>
      </c>
      <c r="G312" s="59" t="s">
        <v>1704</v>
      </c>
      <c r="M312" s="8" t="s">
        <v>1703</v>
      </c>
    </row>
    <row r="313" spans="1:14" ht="54.4" thickBot="1">
      <c r="B313" s="2" t="str">
        <f>StateSelfAssessment!A164</f>
        <v>• Instructor-led: the online instructor leads the course through face-to-face or synchronous methods, interacts with learners regularly, actively monitors learner progress, and reviews assignments or tests as necessary</v>
      </c>
      <c r="C313" s="3" t="str">
        <f>StateSelfAssessment!B164</f>
        <v>N/A</v>
      </c>
      <c r="D313" s="3" t="str">
        <f>StateSelfAssessment!C164</f>
        <v>N/A</v>
      </c>
      <c r="F313" s="8"/>
      <c r="M313" s="8"/>
    </row>
    <row r="314" spans="1:14" ht="54.4" thickBot="1">
      <c r="B314" s="2" t="str">
        <f>StateSelfAssessment!A165</f>
        <v>• Instructor-monitored/supported: an online instructor monitors the online course, monitors each learner’s progress, reviews and assesses learner submissions as required, and answers questions or concerns in a reasonable and timely manner</v>
      </c>
      <c r="C314" s="3" t="str">
        <f>StateSelfAssessment!B165</f>
        <v>N/A</v>
      </c>
      <c r="D314" s="3" t="str">
        <f>StateSelfAssessment!C165</f>
        <v>N/A</v>
      </c>
      <c r="F314" s="8"/>
      <c r="M314" s="8"/>
    </row>
    <row r="315" spans="1:14" ht="54.4" thickBot="1">
      <c r="A315" s="8" t="s">
        <v>1705</v>
      </c>
      <c r="B315" s="2" t="str">
        <f>StateSelfAssessment!A166</f>
        <v>2.4.1 q. Online instructors who facilitate and personnel who manage the online driver education system are trained in the effective use of online-based driver education learning systems and methodologies by means of state-approved training</v>
      </c>
      <c r="C315" s="3" t="str">
        <f>StateSelfAssessment!B166</f>
        <v>N/A</v>
      </c>
      <c r="D315" s="3" t="str">
        <f>StateSelfAssessment!C166</f>
        <v>N/A</v>
      </c>
      <c r="F315" s="8" t="s">
        <v>1705</v>
      </c>
      <c r="G315" s="59" t="s">
        <v>1706</v>
      </c>
      <c r="M315" s="8" t="s">
        <v>1705</v>
      </c>
    </row>
    <row r="316" spans="1:14" ht="14.25" thickBot="1">
      <c r="B316" s="4"/>
      <c r="C316" s="5"/>
      <c r="D316" s="5"/>
      <c r="G316" s="59" t="s">
        <v>1707</v>
      </c>
    </row>
    <row r="317" spans="1:14" ht="55.9" thickBot="1">
      <c r="A317" s="8" t="s">
        <v>1708</v>
      </c>
      <c r="B317" s="2" t="str">
        <f>StateSelfAssessment!A167</f>
        <v>2.4.2 States shall establish requirements for the structural design of online delivery of driver education, if permitted, that describes how the course will be implemented in order to meet the learning and course requirements</v>
      </c>
      <c r="C317" s="3" t="str">
        <f>StateSelfAssessment!B167</f>
        <v>N/A</v>
      </c>
      <c r="D317" s="3" t="str">
        <f>StateSelfAssessment!C167</f>
        <v>N/A</v>
      </c>
      <c r="F317" s="8" t="s">
        <v>1708</v>
      </c>
      <c r="G317" s="141" t="s">
        <v>1317</v>
      </c>
      <c r="M317" s="8" t="s">
        <v>1708</v>
      </c>
      <c r="N317" s="141" t="s">
        <v>1317</v>
      </c>
    </row>
    <row r="318" spans="1:14" ht="27.4" thickBot="1">
      <c r="B318" s="2"/>
      <c r="C318" s="3"/>
      <c r="D318" s="3"/>
      <c r="F318" s="8"/>
      <c r="G318" s="59" t="s">
        <v>1709</v>
      </c>
      <c r="M318" s="8"/>
    </row>
    <row r="319" spans="1:14" ht="54.4" thickBot="1">
      <c r="A319" s="8" t="s">
        <v>1710</v>
      </c>
      <c r="B319" s="2" t="str">
        <f>StateSelfAssessment!A168</f>
        <v>2.4.2 a. The online course uses a variety of multimedia in various combinations to deliver the curriculum. These may include but not limited to videos, written materials, activities, testing, animation, interactive media, and simulations</v>
      </c>
      <c r="C319" s="3" t="str">
        <f>StateSelfAssessment!B168</f>
        <v>N/A</v>
      </c>
      <c r="D319" s="3" t="str">
        <f>StateSelfAssessment!C168</f>
        <v>N/A</v>
      </c>
      <c r="F319" s="8" t="s">
        <v>1710</v>
      </c>
      <c r="G319" s="59" t="s">
        <v>1711</v>
      </c>
      <c r="M319" s="8" t="s">
        <v>1710</v>
      </c>
    </row>
    <row r="320" spans="1:14" ht="14.25" thickBot="1">
      <c r="B320" s="4"/>
      <c r="C320" s="5"/>
      <c r="D320" s="5"/>
      <c r="F320" s="8"/>
      <c r="G320" s="59" t="s">
        <v>1712</v>
      </c>
      <c r="M320" s="8"/>
    </row>
    <row r="321" spans="1:14" ht="27.4" thickBot="1">
      <c r="A321" s="8" t="s">
        <v>1713</v>
      </c>
      <c r="B321" s="2" t="str">
        <f>StateSelfAssessment!A169</f>
        <v>2.4.2 b. The course structure employs one of three models:</v>
      </c>
      <c r="C321" s="3"/>
      <c r="D321" s="3"/>
      <c r="F321" s="8" t="s">
        <v>1713</v>
      </c>
      <c r="G321" s="59" t="s">
        <v>1714</v>
      </c>
      <c r="M321" s="8" t="s">
        <v>1713</v>
      </c>
    </row>
    <row r="322" spans="1:14" ht="54.4" thickBot="1">
      <c r="B322" s="2" t="str">
        <f>StateSelfAssessment!A170</f>
        <v>• Hybrid/blended: the course delivery combines online (virtual) and classroom (face-to-face) instruction and meets the relevant delivery standards for both online and classroom settings. The overall course is instructor-led.</v>
      </c>
      <c r="C322" s="3" t="str">
        <f>StateSelfAssessment!B170</f>
        <v>N/A</v>
      </c>
      <c r="D322" s="3" t="str">
        <f>StateSelfAssessment!C170</f>
        <v>N/A</v>
      </c>
      <c r="F322" s="8"/>
      <c r="M322" s="8"/>
    </row>
    <row r="323" spans="1:14" ht="27.4" thickBot="1">
      <c r="B323" s="2" t="str">
        <f>StateSelfAssessment!A171</f>
        <v>• Fully online, instructor-led: the course is delivered online and the majority of learning is synchronous.</v>
      </c>
      <c r="C323" s="3" t="str">
        <f>StateSelfAssessment!B171</f>
        <v>N/A</v>
      </c>
      <c r="D323" s="3" t="str">
        <f>StateSelfAssessment!C171</f>
        <v>N/A</v>
      </c>
      <c r="F323" s="8"/>
      <c r="M323" s="8"/>
    </row>
    <row r="324" spans="1:14" ht="27.4" thickBot="1">
      <c r="B324" s="2" t="str">
        <f>StateSelfAssessment!A172</f>
        <v>• Fully online, instructor-monitored/supported: the course is delivered online and involves asynchronous or synchronous interaction.</v>
      </c>
      <c r="C324" s="3" t="str">
        <f>StateSelfAssessment!B172</f>
        <v>N/A</v>
      </c>
      <c r="D324" s="3" t="str">
        <f>StateSelfAssessment!C172</f>
        <v>N/A</v>
      </c>
      <c r="F324" s="8"/>
      <c r="M324" s="8"/>
    </row>
    <row r="325" spans="1:14" ht="67.900000000000006" thickBot="1">
      <c r="A325" s="8" t="s">
        <v>1715</v>
      </c>
      <c r="B325" s="2" t="str">
        <f>StateSelfAssessment!A173</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325" s="3" t="str">
        <f>StateSelfAssessment!B173</f>
        <v>N/A</v>
      </c>
      <c r="D325" s="3" t="str">
        <f>StateSelfAssessment!C173</f>
        <v>N/A</v>
      </c>
      <c r="F325" s="8" t="s">
        <v>1715</v>
      </c>
      <c r="G325" s="59" t="s">
        <v>1716</v>
      </c>
      <c r="M325" s="8" t="s">
        <v>1715</v>
      </c>
    </row>
    <row r="326" spans="1:14" ht="40.9" thickBot="1">
      <c r="A326" s="8" t="s">
        <v>1717</v>
      </c>
      <c r="B326" s="2" t="str">
        <f>StateSelfAssessment!A174</f>
        <v>2.4.2 d. The structure of the course should facilitate learner-learner interaction, which allows learners to benefit from the questions and experiences of others, through either</v>
      </c>
      <c r="C326" s="3">
        <f>StateSelfAssessment!B174</f>
        <v>0</v>
      </c>
      <c r="D326" s="3">
        <f>StateSelfAssessment!C174</f>
        <v>0</v>
      </c>
      <c r="F326" s="8" t="s">
        <v>1717</v>
      </c>
      <c r="G326" s="59" t="s">
        <v>1718</v>
      </c>
      <c r="M326" s="8" t="s">
        <v>1717</v>
      </c>
    </row>
    <row r="327" spans="1:14" ht="27.4" thickBot="1">
      <c r="B327" s="2" t="str">
        <f>StateSelfAssessment!A175</f>
        <v>• Synchronous mode(s) (e.g., webcam, Skype, video conference, phone conversations)</v>
      </c>
      <c r="C327" s="3" t="str">
        <f>StateSelfAssessment!B175</f>
        <v>N/A</v>
      </c>
      <c r="D327" s="3" t="str">
        <f>StateSelfAssessment!C175</f>
        <v>N/A</v>
      </c>
      <c r="F327" s="8"/>
      <c r="G327" s="59" t="s">
        <v>1719</v>
      </c>
      <c r="M327" s="8"/>
    </row>
    <row r="328" spans="1:14" ht="27.4" thickBot="1">
      <c r="B328" s="2" t="str">
        <f>StateSelfAssessment!A176</f>
        <v>• Asynchronous mode(s) (e.g., blogs, emails, forums, message boards, podcasts, etc.)</v>
      </c>
      <c r="C328" s="3" t="str">
        <f>StateSelfAssessment!B176</f>
        <v>N/A</v>
      </c>
      <c r="D328" s="3" t="str">
        <f>StateSelfAssessment!C176</f>
        <v>N/A</v>
      </c>
      <c r="F328" s="8"/>
      <c r="G328" s="59" t="s">
        <v>1719</v>
      </c>
      <c r="M328" s="8"/>
    </row>
    <row r="329" spans="1:14" ht="54.4" thickBot="1">
      <c r="A329" s="8" t="s">
        <v>1720</v>
      </c>
      <c r="B329" s="2" t="str">
        <f>StateSelfAssessment!A177</f>
        <v>2.4.2 e. The curriculum is designed to provide at least the minimum number of hours of instruction as prescribed in the Standards section 2.1.3 and is of sufficient rigor, depth, and breadth to meet the learning outcomes</v>
      </c>
      <c r="C329" s="3">
        <f>StateSelfAssessment!B177</f>
        <v>0</v>
      </c>
      <c r="D329" s="3">
        <f>StateSelfAssessment!C177</f>
        <v>0</v>
      </c>
      <c r="F329" s="8" t="s">
        <v>1720</v>
      </c>
      <c r="G329" s="59" t="s">
        <v>1721</v>
      </c>
      <c r="M329" s="8" t="s">
        <v>1720</v>
      </c>
    </row>
    <row r="330" spans="1:14" ht="54.4" thickBot="1">
      <c r="B330" s="2" t="str">
        <f>StateSelfAssessment!A178</f>
        <v>• This is exclusive of supplemental material or learner time spent online (i.e., time is measured by the length of time it takes to teach an instructional component, not including extra information, or how long it takes learners to complete the component)</v>
      </c>
      <c r="C330" s="3" t="str">
        <f>StateSelfAssessment!B178</f>
        <v>N/A</v>
      </c>
      <c r="D330" s="3" t="str">
        <f>StateSelfAssessment!C178</f>
        <v>N/A</v>
      </c>
      <c r="F330" s="8"/>
      <c r="M330" s="8"/>
    </row>
    <row r="331" spans="1:14" ht="54.4" thickBot="1">
      <c r="A331" s="8" t="s">
        <v>1722</v>
      </c>
      <c r="B331" s="2" t="str">
        <f>StateSelfAssessment!A179</f>
        <v>2.4.2 f. Online instruction does not exceed time limits as set out by section 2.1.4 of the Standards. The entire online course adheres to the concept of distributive learning, and is completed according to the time requirements set in section 2.1.3</v>
      </c>
      <c r="C331" s="3" t="str">
        <f>StateSelfAssessment!B179</f>
        <v>N/A</v>
      </c>
      <c r="D331" s="3" t="str">
        <f>StateSelfAssessment!C179</f>
        <v>N/A</v>
      </c>
      <c r="F331" s="8" t="s">
        <v>1722</v>
      </c>
      <c r="G331" s="59" t="s">
        <v>1723</v>
      </c>
      <c r="M331" s="8" t="s">
        <v>1722</v>
      </c>
    </row>
    <row r="332" spans="1:14" ht="40.9" thickBot="1">
      <c r="A332" s="8" t="s">
        <v>1724</v>
      </c>
      <c r="B332" s="2" t="str">
        <f>StateSelfAssessment!A180</f>
        <v>2.4.2 g. The online course presents information in various formats, providing supplemental material and resources, and demonstrating instructor capacity to adapt instruction to learner needs</v>
      </c>
      <c r="C332" s="3" t="str">
        <f>StateSelfAssessment!B180</f>
        <v>N/A</v>
      </c>
      <c r="D332" s="3" t="str">
        <f>StateSelfAssessment!C180</f>
        <v>N/A</v>
      </c>
      <c r="F332" s="8" t="s">
        <v>1724</v>
      </c>
      <c r="G332" s="59" t="s">
        <v>1725</v>
      </c>
      <c r="M332" s="8" t="s">
        <v>1724</v>
      </c>
    </row>
    <row r="333" spans="1:14" ht="14.25" thickBot="1">
      <c r="B333" s="4"/>
      <c r="C333" s="5"/>
      <c r="D333" s="5"/>
      <c r="F333" s="8"/>
      <c r="G333" s="59" t="s">
        <v>1726</v>
      </c>
      <c r="M333" s="8"/>
    </row>
    <row r="334" spans="1:14" ht="50.1" customHeight="1" thickBot="1">
      <c r="A334" s="8" t="s">
        <v>1727</v>
      </c>
      <c r="B334" s="2" t="str">
        <f>StateSelfAssessment!A181</f>
        <v>2.4.2 h. Online providers encourage learners to begin behind-the-wheel training, according to State licensing, after beginning the online course or as soon as possible after completing the online course</v>
      </c>
      <c r="C334" s="2" t="str">
        <f>StateSelfAssessment!B181</f>
        <v>N/A</v>
      </c>
      <c r="D334" s="2" t="str">
        <f>StateSelfAssessment!C181</f>
        <v>N/A</v>
      </c>
      <c r="F334" s="8" t="s">
        <v>1727</v>
      </c>
      <c r="G334" s="59" t="s">
        <v>1728</v>
      </c>
      <c r="M334" s="8" t="s">
        <v>1727</v>
      </c>
    </row>
    <row r="335" spans="1:14" ht="57.6" customHeight="1" thickBot="1">
      <c r="A335" s="8" t="s">
        <v>1729</v>
      </c>
      <c r="B335" s="2" t="str">
        <f>StateSelfAssessment!A182</f>
        <v>2.4.3 States shall establish requirements for the evaluation/testing/assessment of online delivery of driver education, if permitted, that refers to how and what type of evaluation will be carried out for learners, the course, and online instructors</v>
      </c>
      <c r="C335" s="5"/>
      <c r="D335" s="5"/>
      <c r="F335" s="8" t="s">
        <v>1729</v>
      </c>
      <c r="G335" s="141" t="s">
        <v>1332</v>
      </c>
      <c r="M335" s="8" t="s">
        <v>1729</v>
      </c>
      <c r="N335" s="141" t="s">
        <v>1332</v>
      </c>
    </row>
    <row r="336" spans="1:14" ht="27.4" thickBot="1">
      <c r="B336" s="4"/>
      <c r="C336" s="5"/>
      <c r="D336" s="5"/>
      <c r="F336" s="8"/>
      <c r="G336" s="59" t="s">
        <v>1730</v>
      </c>
      <c r="M336" s="8"/>
    </row>
    <row r="337" spans="1:14" ht="48.95" customHeight="1" thickBot="1">
      <c r="A337" s="8" t="s">
        <v>1731</v>
      </c>
      <c r="B337" s="2" t="str">
        <f>StateSelfAssessment!A183</f>
        <v>2.4.3 a. Evaluations and assessments of learners are consistent with the concepts, lessons, and course objectives. The methods for evaluation are clearly stated in the course</v>
      </c>
      <c r="C337" s="2" t="str">
        <f>StateSelfAssessment!B183</f>
        <v>N/A</v>
      </c>
      <c r="D337" s="2" t="str">
        <f>StateSelfAssessment!C183</f>
        <v>N/A</v>
      </c>
      <c r="F337" s="8" t="s">
        <v>1731</v>
      </c>
      <c r="G337" s="59" t="s">
        <v>1732</v>
      </c>
      <c r="M337" s="8" t="s">
        <v>1731</v>
      </c>
    </row>
    <row r="338" spans="1:14" ht="27.4" thickBot="1">
      <c r="B338" s="2"/>
      <c r="C338" s="3"/>
      <c r="D338" s="3"/>
      <c r="F338" s="8"/>
      <c r="G338" s="59" t="s">
        <v>1733</v>
      </c>
      <c r="M338" s="8"/>
    </row>
    <row r="339" spans="1:14" ht="54.4" thickBot="1">
      <c r="A339" s="8" t="s">
        <v>1734</v>
      </c>
      <c r="B339" s="4" t="str">
        <f>StateSelfAssessment!A184</f>
        <v>2.4.3 b. Evaluation and assessment are conducted in a variety of formats (such as quizzes, electronically submitted assignments, questions regarding video segments, responses in blog/online discussions, random questions, or other means)</v>
      </c>
      <c r="C339" s="5" t="str">
        <f>StateSelfAssessment!B184</f>
        <v>N/A</v>
      </c>
      <c r="D339" s="5" t="str">
        <f>StateSelfAssessment!C184</f>
        <v>N/A</v>
      </c>
      <c r="F339" s="8" t="s">
        <v>1734</v>
      </c>
      <c r="G339" s="59" t="s">
        <v>1735</v>
      </c>
      <c r="M339" s="8" t="s">
        <v>1734</v>
      </c>
    </row>
    <row r="340" spans="1:14" ht="54.4" thickBot="1">
      <c r="A340" s="8" t="s">
        <v>1736</v>
      </c>
      <c r="B340" s="2" t="str">
        <f>StateSelfAssessment!A185</f>
        <v>2.4.3 c. The course contains a pool of quiz and test questions that are randomly selected and distributed across learners and across individual lessons, in order to prevent learners from copying and/or sharing test information</v>
      </c>
      <c r="C340" s="3" t="str">
        <f>StateSelfAssessment!B185</f>
        <v>N/A</v>
      </c>
      <c r="D340" s="3" t="str">
        <f>StateSelfAssessment!C185</f>
        <v>N/A</v>
      </c>
      <c r="F340" s="8" t="s">
        <v>1736</v>
      </c>
      <c r="G340" s="59" t="s">
        <v>1737</v>
      </c>
      <c r="M340" s="8" t="s">
        <v>1736</v>
      </c>
    </row>
    <row r="341" spans="1:14" ht="27.4" thickBot="1">
      <c r="A341" s="8" t="s">
        <v>1738</v>
      </c>
      <c r="B341" s="2" t="str">
        <f>StateSelfAssessment!A186</f>
        <v>2.4.3 d. Evaluation of learners is conducted on an ongoing and varied basis</v>
      </c>
      <c r="C341" s="3">
        <f>StateSelfAssessment!B186</f>
        <v>0</v>
      </c>
      <c r="D341" s="3">
        <f>StateSelfAssessment!C186</f>
        <v>0</v>
      </c>
      <c r="F341" s="8" t="s">
        <v>1738</v>
      </c>
      <c r="G341" s="59" t="s">
        <v>1739</v>
      </c>
      <c r="M341" s="8" t="s">
        <v>1738</v>
      </c>
    </row>
    <row r="342" spans="1:14" ht="14.25" thickBot="1">
      <c r="A342" s="8" t="s">
        <v>15</v>
      </c>
      <c r="B342" s="2" t="str">
        <f>StateSelfAssessment!A187</f>
        <v>• It may occur following the teaching of major concepts</v>
      </c>
      <c r="C342" s="3" t="str">
        <f>StateSelfAssessment!B187</f>
        <v>N/A</v>
      </c>
      <c r="D342" s="3" t="str">
        <f>StateSelfAssessment!C187</f>
        <v>N/A</v>
      </c>
      <c r="F342" s="8" t="s">
        <v>15</v>
      </c>
      <c r="M342" s="8" t="s">
        <v>15</v>
      </c>
    </row>
    <row r="343" spans="1:14" ht="14.25" thickBot="1">
      <c r="B343" s="2" t="str">
        <f>StateSelfAssessment!A188</f>
        <v>• It shall occur at the end of the unit</v>
      </c>
      <c r="C343" s="3" t="str">
        <f>StateSelfAssessment!B188</f>
        <v>N/A</v>
      </c>
      <c r="D343" s="3" t="str">
        <f>StateSelfAssessment!C188</f>
        <v>N/A</v>
      </c>
      <c r="F343" s="8"/>
      <c r="M343" s="8"/>
    </row>
    <row r="344" spans="1:14" ht="27.4" thickBot="1">
      <c r="A344" s="8" t="s">
        <v>1740</v>
      </c>
      <c r="B344" s="2" t="str">
        <f>StateSelfAssessment!A189</f>
        <v>2.4.3 e. Feedback on evaluations or assessments is constructive, informative, and frequently provided</v>
      </c>
      <c r="C344" s="3" t="str">
        <f>StateSelfAssessment!B189</f>
        <v>N/A</v>
      </c>
      <c r="D344" s="3" t="str">
        <f>StateSelfAssessment!C189</f>
        <v>N/A</v>
      </c>
      <c r="F344" s="8" t="s">
        <v>1740</v>
      </c>
      <c r="G344" s="59" t="s">
        <v>1741</v>
      </c>
      <c r="M344" s="8" t="s">
        <v>1740</v>
      </c>
    </row>
    <row r="345" spans="1:14" ht="40.9" thickBot="1">
      <c r="A345" s="8" t="s">
        <v>1742</v>
      </c>
      <c r="B345" s="2" t="str">
        <f>StateSelfAssessment!A190</f>
        <v>2.4.3 f. Course quizzes, activities, and any other assessment techniques are graded and tracked by the program and/or the online instructor</v>
      </c>
      <c r="C345" s="3" t="str">
        <f>StateSelfAssessment!B190</f>
        <v>N/A</v>
      </c>
      <c r="D345" s="3" t="str">
        <f>StateSelfAssessment!C190</f>
        <v>N/A</v>
      </c>
      <c r="F345" s="8" t="s">
        <v>1742</v>
      </c>
      <c r="G345" s="59" t="s">
        <v>1743</v>
      </c>
      <c r="M345" s="8" t="s">
        <v>1742</v>
      </c>
    </row>
    <row r="346" spans="1:14" ht="27.4" thickBot="1">
      <c r="A346" s="8" t="s">
        <v>1744</v>
      </c>
      <c r="B346" s="2" t="str">
        <f>StateSelfAssessment!A191</f>
        <v>2.4.3 g. Learners are able to see their grades as they progress through the course</v>
      </c>
      <c r="C346" s="3" t="str">
        <f>StateSelfAssessment!B191</f>
        <v>N/A</v>
      </c>
      <c r="D346" s="3" t="str">
        <f>StateSelfAssessment!C191</f>
        <v>N/A</v>
      </c>
      <c r="F346" s="8" t="s">
        <v>1744</v>
      </c>
      <c r="G346" s="59" t="s">
        <v>1745</v>
      </c>
      <c r="M346" s="8" t="s">
        <v>1744</v>
      </c>
    </row>
    <row r="347" spans="1:14" ht="27.4" thickBot="1">
      <c r="A347" s="8" t="s">
        <v>1746</v>
      </c>
      <c r="B347" s="2" t="str">
        <f>StateSelfAssessment!A192</f>
        <v>2.4.3 h. Where applicable, learner progress and performance are communicated to parents/guardians (e.g., for minors)</v>
      </c>
      <c r="C347" s="3" t="str">
        <f>StateSelfAssessment!B192</f>
        <v>N/A</v>
      </c>
      <c r="D347" s="3" t="str">
        <f>StateSelfAssessment!C192</f>
        <v>N/A</v>
      </c>
      <c r="F347" s="8" t="s">
        <v>1746</v>
      </c>
      <c r="G347" s="59" t="s">
        <v>1747</v>
      </c>
      <c r="M347" s="8" t="s">
        <v>1746</v>
      </c>
    </row>
    <row r="348" spans="1:14" ht="27.4" thickBot="1">
      <c r="A348" s="8" t="s">
        <v>1748</v>
      </c>
      <c r="B348" s="2" t="str">
        <f>StateSelfAssessment!A193</f>
        <v>2.4.3 i. For the final test, the identity of each learner should be verified as required by the state</v>
      </c>
      <c r="C348" s="3" t="str">
        <f>StateSelfAssessment!B193</f>
        <v>N/A</v>
      </c>
      <c r="D348" s="3" t="str">
        <f>StateSelfAssessment!C193</f>
        <v>N/A</v>
      </c>
      <c r="F348" s="8" t="s">
        <v>1748</v>
      </c>
      <c r="G348" s="59" t="s">
        <v>1749</v>
      </c>
      <c r="M348" s="8" t="s">
        <v>1748</v>
      </c>
    </row>
    <row r="349" spans="1:14" ht="40.9" thickBot="1">
      <c r="A349" s="8" t="s">
        <v>1750</v>
      </c>
      <c r="B349" s="2" t="str">
        <f>StateSelfAssessment!A194</f>
        <v>2.4.3 j. The online course provider frequently and in various ways assesses the delivery of the course and the curriculum, such as, learners are given the opportunity to provide feedback on the course</v>
      </c>
      <c r="C349" s="3" t="str">
        <f>StateSelfAssessment!B194</f>
        <v>N/A</v>
      </c>
      <c r="D349" s="3" t="str">
        <f>StateSelfAssessment!C194</f>
        <v>N/A</v>
      </c>
      <c r="F349" s="8" t="s">
        <v>1750</v>
      </c>
      <c r="G349" s="59" t="s">
        <v>1751</v>
      </c>
      <c r="M349" s="8" t="s">
        <v>1750</v>
      </c>
    </row>
    <row r="350" spans="1:14" ht="83.65" thickBot="1">
      <c r="A350" s="8" t="s">
        <v>1752</v>
      </c>
      <c r="B350" s="2" t="str">
        <f>StateSelfAssessment!A195</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350" s="3">
        <f>StateSelfAssessment!B195</f>
        <v>0</v>
      </c>
      <c r="D350" s="3">
        <f>StateSelfAssessment!C195</f>
        <v>0</v>
      </c>
      <c r="F350" s="8" t="s">
        <v>1752</v>
      </c>
      <c r="G350" s="141" t="s">
        <v>1345</v>
      </c>
      <c r="M350" s="8" t="s">
        <v>1752</v>
      </c>
      <c r="N350" s="141" t="s">
        <v>1345</v>
      </c>
    </row>
    <row r="351" spans="1:14" ht="27.4" thickBot="1">
      <c r="B351" s="2"/>
      <c r="C351" s="3"/>
      <c r="D351" s="3"/>
      <c r="F351" s="8"/>
      <c r="G351" s="59" t="s">
        <v>1753</v>
      </c>
      <c r="M351" s="8"/>
    </row>
    <row r="352" spans="1:14" ht="54.4" thickBot="1">
      <c r="A352" s="8" t="s">
        <v>1754</v>
      </c>
      <c r="B352" s="2" t="str">
        <f>StateSelfAssessment!A196</f>
        <v>2.4.4 a. The technological requirements such as hardware, web browser, software, internet connection speed, and other required components to take the course are clearly described on the website, prior to the opportunity to purchase the course</v>
      </c>
      <c r="C352" s="3" t="str">
        <f>StateSelfAssessment!B196</f>
        <v>N/A</v>
      </c>
      <c r="D352" s="3" t="str">
        <f>StateSelfAssessment!C196</f>
        <v>N/A</v>
      </c>
      <c r="F352" s="8" t="s">
        <v>1754</v>
      </c>
      <c r="G352" s="59" t="s">
        <v>1755</v>
      </c>
      <c r="M352" s="8" t="s">
        <v>1754</v>
      </c>
    </row>
    <row r="353" spans="1:14" ht="40.9" thickBot="1">
      <c r="A353" s="8" t="s">
        <v>1756</v>
      </c>
      <c r="B353" s="2" t="str">
        <f>StateSelfAssessment!A197</f>
        <v>2.4.4 b. The web pages and components are clearly organized. A site map, contact page, and orientation section that explain how to use the course are provided</v>
      </c>
      <c r="C353" s="3" t="str">
        <f>StateSelfAssessment!B197</f>
        <v>N/A</v>
      </c>
      <c r="D353" s="3" t="str">
        <f>StateSelfAssessment!C197</f>
        <v>N/A</v>
      </c>
      <c r="F353" s="8" t="s">
        <v>1756</v>
      </c>
      <c r="G353" s="59" t="s">
        <v>1757</v>
      </c>
      <c r="M353" s="8" t="s">
        <v>1756</v>
      </c>
    </row>
    <row r="354" spans="1:14" ht="27.4" thickBot="1">
      <c r="B354" s="2" t="str">
        <f>StateSelfAssessment!A198</f>
        <v>• Contact information for technical support is provided and technical support hours of availability are clearly posted on the website</v>
      </c>
      <c r="C354" s="3" t="str">
        <f>StateSelfAssessment!B198</f>
        <v>N/A</v>
      </c>
      <c r="D354" s="3" t="str">
        <f>StateSelfAssessment!C198</f>
        <v>N/A</v>
      </c>
      <c r="F354" s="8"/>
      <c r="G354" s="59" t="s">
        <v>1758</v>
      </c>
      <c r="M354" s="8"/>
    </row>
    <row r="355" spans="1:14" ht="27.4" thickBot="1">
      <c r="A355" s="8" t="s">
        <v>1759</v>
      </c>
      <c r="B355" s="2" t="str">
        <f>StateSelfAssessment!A199</f>
        <v>2.4.4 c. The course and the website are user-friendly, easy to navigate, and accessible to learners</v>
      </c>
      <c r="C355" s="3" t="str">
        <f>StateSelfAssessment!B199</f>
        <v>N/A</v>
      </c>
      <c r="D355" s="3" t="str">
        <f>StateSelfAssessment!C199</f>
        <v>N/A</v>
      </c>
      <c r="F355" s="8" t="s">
        <v>1759</v>
      </c>
      <c r="G355" s="59" t="s">
        <v>1760</v>
      </c>
      <c r="M355" s="8" t="s">
        <v>1759</v>
      </c>
    </row>
    <row r="356" spans="1:14" ht="27.4" thickBot="1">
      <c r="A356" s="8" t="s">
        <v>1761</v>
      </c>
      <c r="B356" s="2" t="str">
        <f>StateSelfAssessment!A200</f>
        <v>2.4.4 d. Courses must require learners to complete all required elements prior to completing the course</v>
      </c>
      <c r="C356" s="3" t="str">
        <f>StateSelfAssessment!B200</f>
        <v>N/A</v>
      </c>
      <c r="D356" s="3" t="str">
        <f>StateSelfAssessment!C200</f>
        <v>N/A</v>
      </c>
      <c r="F356" s="8" t="s">
        <v>1761</v>
      </c>
      <c r="G356" s="59" t="s">
        <v>1762</v>
      </c>
      <c r="M356" s="8" t="s">
        <v>1761</v>
      </c>
    </row>
    <row r="357" spans="1:14" ht="67.900000000000006" thickBot="1">
      <c r="A357" s="8" t="s">
        <v>1763</v>
      </c>
      <c r="B357" s="2" t="str">
        <f>StateSelfAssessment!A201</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357" s="3" t="str">
        <f>StateSelfAssessment!B201</f>
        <v>N/A</v>
      </c>
      <c r="D357" s="3" t="str">
        <f>StateSelfAssessment!C201</f>
        <v>N/A</v>
      </c>
      <c r="F357" s="8" t="s">
        <v>1763</v>
      </c>
      <c r="G357" s="59" t="s">
        <v>1764</v>
      </c>
      <c r="M357" s="8" t="s">
        <v>1763</v>
      </c>
    </row>
    <row r="358" spans="1:14" ht="14.25" thickBot="1">
      <c r="B358" s="2"/>
      <c r="C358" s="3"/>
      <c r="D358" s="3"/>
      <c r="F358" s="8"/>
      <c r="G358" s="59" t="s">
        <v>1765</v>
      </c>
      <c r="M358" s="8"/>
    </row>
    <row r="359" spans="1:14" ht="27.4" thickBot="1">
      <c r="A359" s="8" t="s">
        <v>1766</v>
      </c>
      <c r="B359" s="4" t="str">
        <f>StateSelfAssessment!A202</f>
        <v>2.4.4 f. Learners are required to use a username and password to enroll in and to access the course at all times</v>
      </c>
      <c r="C359" s="5" t="str">
        <f>StateSelfAssessment!B202</f>
        <v>N/A</v>
      </c>
      <c r="D359" s="5" t="str">
        <f>StateSelfAssessment!C202</f>
        <v>N/A</v>
      </c>
      <c r="F359" s="8" t="s">
        <v>1766</v>
      </c>
      <c r="G359" s="59" t="s">
        <v>1767</v>
      </c>
      <c r="M359" s="8" t="s">
        <v>1766</v>
      </c>
    </row>
    <row r="360" spans="1:14" ht="40.9" thickBot="1">
      <c r="A360" s="8" t="s">
        <v>1768</v>
      </c>
      <c r="B360" s="4" t="str">
        <f>StateSelfAssessment!A203</f>
        <v>2.4.4 g. Learners are logged out of the course after a specified amount of inactivity established by the State or the online provider. The learner is required to login again to resume the course</v>
      </c>
      <c r="C360" s="5" t="str">
        <f>StateSelfAssessment!B203</f>
        <v>N/A</v>
      </c>
      <c r="D360" s="5" t="str">
        <f>StateSelfAssessment!C203</f>
        <v>N/A</v>
      </c>
      <c r="F360" s="8" t="s">
        <v>1768</v>
      </c>
      <c r="G360" s="59" t="s">
        <v>1769</v>
      </c>
      <c r="M360" s="8" t="s">
        <v>1768</v>
      </c>
    </row>
    <row r="361" spans="1:14" ht="54.4" thickBot="1">
      <c r="A361" s="8" t="s">
        <v>1770</v>
      </c>
      <c r="B361" s="4" t="str">
        <f>StateSelfAssessment!A204</f>
        <v>2.4.4 h. The identity of each learner is verified on a random basis throughout the course to ensure the learner who is signed in is the individual completing the course (e.g. the learner is prompted with security questions upon login and at random during the course.)</v>
      </c>
      <c r="C361" s="5" t="str">
        <f>StateSelfAssessment!B204</f>
        <v>N/A</v>
      </c>
      <c r="D361" s="5" t="str">
        <f>StateSelfAssessment!C204</f>
        <v>N/A</v>
      </c>
      <c r="F361" s="8" t="s">
        <v>1770</v>
      </c>
      <c r="G361" s="59" t="s">
        <v>1771</v>
      </c>
      <c r="M361" s="8" t="s">
        <v>1770</v>
      </c>
    </row>
    <row r="362" spans="1:14" ht="27.4" thickBot="1">
      <c r="A362" s="8" t="s">
        <v>1772</v>
      </c>
      <c r="B362" s="4" t="str">
        <f>StateSelfAssessment!A205</f>
        <v>2.4.4 i. When learners log back into the course, they are able to resume from their last verified activity</v>
      </c>
      <c r="C362" s="5" t="str">
        <f>StateSelfAssessment!B205</f>
        <v>N/A</v>
      </c>
      <c r="D362" s="5" t="str">
        <f>StateSelfAssessment!C205</f>
        <v>N/A</v>
      </c>
      <c r="F362" s="8" t="s">
        <v>1772</v>
      </c>
      <c r="G362" s="59" t="s">
        <v>1773</v>
      </c>
      <c r="M362" s="8" t="s">
        <v>1772</v>
      </c>
    </row>
    <row r="363" spans="1:14" ht="69.75" thickBot="1">
      <c r="A363" s="8" t="s">
        <v>1774</v>
      </c>
      <c r="B363" s="4" t="str">
        <f>StateSelfAssessment!A206</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363" s="5">
        <f>StateSelfAssessment!B206</f>
        <v>0</v>
      </c>
      <c r="D363" s="5">
        <f>StateSelfAssessment!C206</f>
        <v>0</v>
      </c>
      <c r="F363" s="8" t="s">
        <v>1774</v>
      </c>
      <c r="G363" s="141" t="s">
        <v>1356</v>
      </c>
      <c r="M363" s="8" t="s">
        <v>1774</v>
      </c>
      <c r="N363" s="141" t="s">
        <v>1356</v>
      </c>
    </row>
    <row r="364" spans="1:14" ht="40.9" thickBot="1">
      <c r="B364" s="4"/>
      <c r="C364" s="5"/>
      <c r="D364" s="5"/>
      <c r="F364" s="8"/>
      <c r="G364" s="59" t="s">
        <v>1775</v>
      </c>
      <c r="M364" s="8"/>
    </row>
    <row r="365" spans="1:14" ht="14.25" thickBot="1">
      <c r="B365" s="4"/>
      <c r="C365" s="5"/>
      <c r="D365" s="5"/>
      <c r="F365" s="8"/>
      <c r="G365" s="59" t="s">
        <v>1776</v>
      </c>
      <c r="M365" s="8"/>
    </row>
    <row r="366" spans="1:14" ht="54.4" thickBot="1">
      <c r="A366" s="8" t="s">
        <v>1777</v>
      </c>
      <c r="B366" s="2" t="str">
        <f>StateSelfAssessment!A207</f>
        <v>2.4.5 a. The course and the online provider shall be authorized by the state-regulating authority to operate within the state and to provide online driver education instruction for the purpose of meeting state certification requirements</v>
      </c>
      <c r="C366" s="3"/>
      <c r="D366" s="3"/>
      <c r="F366" s="8" t="s">
        <v>1777</v>
      </c>
      <c r="G366" s="59" t="s">
        <v>1778</v>
      </c>
      <c r="M366" s="8" t="s">
        <v>1777</v>
      </c>
    </row>
    <row r="367" spans="1:14" ht="27.4" thickBot="1">
      <c r="B367" s="2" t="str">
        <f>StateSelfAssessment!A208</f>
        <v>• If the state requires online providers to re-apply for approval to operate, the online provider shall meet the State requirements</v>
      </c>
      <c r="C367" s="3" t="str">
        <f>StateSelfAssessment!B208</f>
        <v>N/A</v>
      </c>
      <c r="D367" s="3" t="str">
        <f>StateSelfAssessment!C208</f>
        <v>N/A</v>
      </c>
      <c r="F367" s="8"/>
      <c r="M367" s="8"/>
    </row>
    <row r="368" spans="1:14" ht="67.900000000000006" thickBot="1">
      <c r="A368" s="8" t="s">
        <v>1779</v>
      </c>
      <c r="B368" s="2" t="str">
        <f>StateSelfAssessment!A209</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368" s="3" t="str">
        <f>StateSelfAssessment!B209</f>
        <v>N/A</v>
      </c>
      <c r="D368" s="3" t="str">
        <f>StateSelfAssessment!C209</f>
        <v>N/A</v>
      </c>
      <c r="F368" s="8" t="s">
        <v>1779</v>
      </c>
      <c r="G368" s="59" t="s">
        <v>1780</v>
      </c>
      <c r="M368" s="8" t="s">
        <v>1779</v>
      </c>
    </row>
    <row r="369" spans="1:13" ht="40.9" thickBot="1">
      <c r="A369" s="8" t="s">
        <v>1781</v>
      </c>
      <c r="B369" s="2" t="str">
        <f>StateSelfAssessment!A210</f>
        <v>2.4.5 c. The state should list on the appropriate public state website all approved providers, as well as those online providers who previously held state approval but who are no longer approved</v>
      </c>
      <c r="C369" s="3" t="str">
        <f>StateSelfAssessment!B210</f>
        <v>N/A</v>
      </c>
      <c r="D369" s="3" t="str">
        <f>StateSelfAssessment!C210</f>
        <v>N/A</v>
      </c>
      <c r="F369" s="8" t="s">
        <v>1781</v>
      </c>
      <c r="G369" s="59" t="s">
        <v>1782</v>
      </c>
      <c r="M369" s="8" t="s">
        <v>1781</v>
      </c>
    </row>
    <row r="370" spans="1:13" ht="54.4" thickBot="1">
      <c r="A370" s="8" t="s">
        <v>1783</v>
      </c>
      <c r="B370" s="2" t="str">
        <f>StateSelfAssessment!A211</f>
        <v>2.4.5 d. The online provider’s website describes how the course meets state and/or federal accessibility standards (e.g., conforms to US Sections 504 and 508 of the Rehabilitation Act in connection to information technology) to ensure equal access to all users</v>
      </c>
      <c r="C370" s="3">
        <f>StateSelfAssessment!B211</f>
        <v>0</v>
      </c>
      <c r="D370" s="3">
        <f>StateSelfAssessment!C211</f>
        <v>0</v>
      </c>
      <c r="F370" s="8" t="s">
        <v>1783</v>
      </c>
      <c r="G370" s="59" t="s">
        <v>1784</v>
      </c>
      <c r="M370" s="8" t="s">
        <v>1783</v>
      </c>
    </row>
    <row r="371" spans="1:13" ht="27.4" thickBot="1">
      <c r="B371" s="2" t="str">
        <f>StateSelfAssessment!A212</f>
        <v>• The online provider’s website provides alternative options for users with special needs to access web content</v>
      </c>
      <c r="C371" s="3" t="str">
        <f>StateSelfAssessment!B212</f>
        <v>N/A</v>
      </c>
      <c r="D371" s="3" t="str">
        <f>StateSelfAssessment!C212</f>
        <v>N/A</v>
      </c>
      <c r="F371" s="8"/>
      <c r="M371" s="8"/>
    </row>
    <row r="372" spans="1:13" ht="67.900000000000006" thickBot="1">
      <c r="A372" s="8" t="s">
        <v>1785</v>
      </c>
      <c r="B372" s="2" t="str">
        <f>StateSelfAssessment!A213</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372" s="3" t="str">
        <f>StateSelfAssessment!B213</f>
        <v>N/A</v>
      </c>
      <c r="D372" s="3" t="str">
        <f>StateSelfAssessment!C213</f>
        <v>N/A</v>
      </c>
      <c r="F372" s="8" t="s">
        <v>1785</v>
      </c>
      <c r="G372" s="59" t="s">
        <v>1786</v>
      </c>
      <c r="M372" s="8" t="s">
        <v>1785</v>
      </c>
    </row>
    <row r="373" spans="1:13" ht="40.9" thickBot="1">
      <c r="A373" s="8" t="s">
        <v>1787</v>
      </c>
      <c r="B373" s="2" t="str">
        <f>StateSelfAssessment!A214</f>
        <v>2.4.5 f. Online providers follow state and/or federal legal requirements for the transmission of personal and/or confidential information electronically or in hard copy format</v>
      </c>
      <c r="C373" s="3" t="str">
        <f>StateSelfAssessment!B214</f>
        <v>N/A</v>
      </c>
      <c r="D373" s="3" t="str">
        <f>StateSelfAssessment!C214</f>
        <v>N/A</v>
      </c>
      <c r="F373" s="8" t="s">
        <v>1787</v>
      </c>
      <c r="G373" s="59" t="s">
        <v>1788</v>
      </c>
      <c r="M373" s="8" t="s">
        <v>1787</v>
      </c>
    </row>
    <row r="374" spans="1:13" ht="14.25" thickBot="1">
      <c r="B374" s="4"/>
      <c r="C374" s="5"/>
      <c r="D374" s="5"/>
      <c r="F374" s="8"/>
      <c r="G374" s="59" t="s">
        <v>1789</v>
      </c>
      <c r="M374" s="8"/>
    </row>
    <row r="375" spans="1:13" ht="27.4" thickBot="1">
      <c r="A375" s="8" t="s">
        <v>1790</v>
      </c>
      <c r="B375" s="2" t="str">
        <f>StateSelfAssessment!A215</f>
        <v>2.4.5 g. The online provider’s privacy policy is clearly stated on the website</v>
      </c>
      <c r="C375" s="3" t="str">
        <f>StateSelfAssessment!B215</f>
        <v>N/A</v>
      </c>
      <c r="D375" s="3" t="str">
        <f>StateSelfAssessment!C215</f>
        <v>N/A</v>
      </c>
      <c r="F375" s="8" t="s">
        <v>1790</v>
      </c>
      <c r="G375" s="59" t="s">
        <v>1791</v>
      </c>
      <c r="M375" s="8" t="s">
        <v>1790</v>
      </c>
    </row>
    <row r="376" spans="1:13" ht="54.4" thickBot="1">
      <c r="A376" s="8" t="s">
        <v>1792</v>
      </c>
      <c r="B376" s="4" t="str">
        <f>StateSelfAssessment!A216</f>
        <v>2.4.5 h. Those individuals who have access to personal identification information (PII) within learner files meet state and/or federal legal requirements for working with youth (e.g. background checks or fingerprinting)</v>
      </c>
      <c r="C376" s="5" t="str">
        <f>StateSelfAssessment!B216</f>
        <v>N/A</v>
      </c>
      <c r="D376" s="5" t="str">
        <f>StateSelfAssessment!C216</f>
        <v>N/A</v>
      </c>
      <c r="F376" s="8" t="s">
        <v>1792</v>
      </c>
      <c r="G376" s="59" t="s">
        <v>1793</v>
      </c>
      <c r="M376" s="8" t="s">
        <v>1792</v>
      </c>
    </row>
    <row r="377" spans="1:13" ht="14.25" thickBot="1">
      <c r="B377" s="4"/>
      <c r="C377" s="5"/>
      <c r="D377" s="5"/>
      <c r="F377" s="8"/>
      <c r="G377" s="59" t="s">
        <v>1794</v>
      </c>
      <c r="M377" s="8"/>
    </row>
    <row r="378" spans="1:13" ht="27.4" thickBot="1">
      <c r="A378" s="8" t="s">
        <v>1795</v>
      </c>
      <c r="B378" s="2" t="str">
        <f>StateSelfAssessment!A217</f>
        <v>2.4.5 i. Online instructors meet professional and legal requirements as set in Section 3.0 of the Standards and/or by the State</v>
      </c>
      <c r="C378" s="3" t="str">
        <f>StateSelfAssessment!B217</f>
        <v>N/A</v>
      </c>
      <c r="D378" s="3" t="str">
        <f>StateSelfAssessment!C217</f>
        <v>N/A</v>
      </c>
      <c r="F378" s="8" t="s">
        <v>1795</v>
      </c>
      <c r="G378" s="59" t="s">
        <v>1796</v>
      </c>
      <c r="M378" s="8" t="s">
        <v>1795</v>
      </c>
    </row>
    <row r="379" spans="1:13" ht="27.4" thickBot="1">
      <c r="A379" s="8" t="s">
        <v>1797</v>
      </c>
      <c r="B379" s="2" t="str">
        <f>StateSelfAssessment!A218</f>
        <v>2.4.5 j. Identification of learners is verified by random checks and as specified by the state throughout the online course and for the final test</v>
      </c>
      <c r="C379" s="3" t="str">
        <f>StateSelfAssessment!B218</f>
        <v>N/A</v>
      </c>
      <c r="D379" s="3" t="str">
        <f>StateSelfAssessment!C218</f>
        <v>N/A</v>
      </c>
      <c r="F379" s="8" t="s">
        <v>1797</v>
      </c>
      <c r="G379" s="59" t="s">
        <v>1798</v>
      </c>
      <c r="M379" s="8" t="s">
        <v>1797</v>
      </c>
    </row>
    <row r="380" spans="1:13" ht="40.9" thickBot="1">
      <c r="A380" s="8" t="s">
        <v>1799</v>
      </c>
      <c r="B380" s="2" t="str">
        <f>StateSelfAssessment!A219</f>
        <v>2.4.5 k. Successful or unsuccessful completion of the course and results of learners are recorded and kept in a secure file/location as required by the state regulating authority</v>
      </c>
      <c r="C380" s="3" t="str">
        <f>StateSelfAssessment!B219</f>
        <v>N/A</v>
      </c>
      <c r="D380" s="3" t="str">
        <f>StateSelfAssessment!C219</f>
        <v>N/A</v>
      </c>
      <c r="F380" s="8" t="s">
        <v>1799</v>
      </c>
      <c r="G380" s="59" t="s">
        <v>1800</v>
      </c>
      <c r="M380" s="8" t="s">
        <v>1799</v>
      </c>
    </row>
    <row r="381" spans="1:13" ht="40.9" thickBot="1">
      <c r="A381" s="8" t="s">
        <v>1801</v>
      </c>
      <c r="B381" s="2" t="str">
        <f>StateSelfAssessment!A220</f>
        <v>2.4.5 l. Results of performance are reported to learners immediately and, if the course is passed successfully, the certificate of completion is issued as specified by the state</v>
      </c>
      <c r="C381" s="3" t="str">
        <f>StateSelfAssessment!B220</f>
        <v>N/A</v>
      </c>
      <c r="D381" s="3" t="str">
        <f>StateSelfAssessment!C220</f>
        <v>N/A</v>
      </c>
      <c r="F381" s="8" t="s">
        <v>1801</v>
      </c>
      <c r="G381" s="59" t="s">
        <v>1802</v>
      </c>
      <c r="M381" s="8" t="s">
        <v>1801</v>
      </c>
    </row>
    <row r="382" spans="1:13" ht="27.4" thickBot="1">
      <c r="A382" s="8" t="s">
        <v>1803</v>
      </c>
      <c r="B382" s="2" t="str">
        <f>StateSelfAssessment!A221</f>
        <v>2.4.5 m. Course completion certificates are issued in a secure manner to the learner and/or the appropriate state authority</v>
      </c>
      <c r="C382" s="3" t="str">
        <f>StateSelfAssessment!B221</f>
        <v>N/A</v>
      </c>
      <c r="D382" s="3" t="str">
        <f>StateSelfAssessment!C221</f>
        <v>N/A</v>
      </c>
      <c r="F382" s="8" t="s">
        <v>1803</v>
      </c>
      <c r="G382" s="59" t="s">
        <v>1804</v>
      </c>
      <c r="M382" s="8" t="s">
        <v>1803</v>
      </c>
    </row>
    <row r="383" spans="1:13" ht="40.9" thickBot="1">
      <c r="A383" s="8" t="s">
        <v>1805</v>
      </c>
      <c r="B383" s="2" t="str">
        <f>StateSelfAssessment!A222</f>
        <v>2.4.5 n. All technological hardware and software meets state and/or federal requirements concerning the use of technology for professional or instructional purposes</v>
      </c>
      <c r="C383" s="3" t="str">
        <f>StateSelfAssessment!B222</f>
        <v>N/A</v>
      </c>
      <c r="D383" s="3" t="str">
        <f>StateSelfAssessment!C222</f>
        <v>N/A</v>
      </c>
      <c r="F383" s="8" t="s">
        <v>1805</v>
      </c>
      <c r="G383" s="59" t="s">
        <v>1806</v>
      </c>
      <c r="M383" s="8" t="s">
        <v>1805</v>
      </c>
    </row>
    <row r="384" spans="1:13" ht="40.9" thickBot="1">
      <c r="A384" s="8" t="s">
        <v>1807</v>
      </c>
      <c r="B384" s="2" t="str">
        <f>StateSelfAssessment!A223</f>
        <v>2.4.5 o. For minors, parental/guardian authorization to participate in the course is required in order to verify that the learner has not enrolled in driver education without parental consent</v>
      </c>
      <c r="C384" s="3" t="str">
        <f>StateSelfAssessment!B223</f>
        <v>N/A</v>
      </c>
      <c r="D384" s="3" t="str">
        <f>StateSelfAssessment!C223</f>
        <v>N/A</v>
      </c>
      <c r="F384" s="8" t="s">
        <v>1807</v>
      </c>
      <c r="G384" s="59" t="s">
        <v>1808</v>
      </c>
      <c r="M384" s="8" t="s">
        <v>1807</v>
      </c>
    </row>
    <row r="385" spans="1:18" ht="28.15" thickBot="1">
      <c r="A385" s="8">
        <v>3</v>
      </c>
      <c r="B385" s="6" t="s">
        <v>718</v>
      </c>
      <c r="C385" s="1" t="s">
        <v>1166</v>
      </c>
      <c r="D385" s="1" t="s">
        <v>1167</v>
      </c>
      <c r="F385" s="8">
        <v>3</v>
      </c>
      <c r="G385" s="94" t="s">
        <v>718</v>
      </c>
      <c r="H385" s="125" t="s">
        <v>1507</v>
      </c>
      <c r="I385" s="126" t="s">
        <v>1508</v>
      </c>
      <c r="J385" s="127" t="s">
        <v>1509</v>
      </c>
      <c r="K385" s="127" t="s">
        <v>1510</v>
      </c>
      <c r="M385" s="8">
        <v>3</v>
      </c>
      <c r="N385" s="121" t="s">
        <v>718</v>
      </c>
      <c r="O385" s="125" t="s">
        <v>1507</v>
      </c>
      <c r="P385" s="126" t="s">
        <v>1512</v>
      </c>
      <c r="Q385" s="127" t="s">
        <v>1509</v>
      </c>
      <c r="R385" s="127" t="s">
        <v>1513</v>
      </c>
    </row>
    <row r="386" spans="1:18" ht="14.25" thickBot="1">
      <c r="A386" s="8">
        <v>3.1</v>
      </c>
      <c r="B386" s="402" t="s">
        <v>1809</v>
      </c>
      <c r="C386" s="403"/>
      <c r="D386" s="404"/>
      <c r="F386" s="8">
        <v>3.1</v>
      </c>
      <c r="G386" s="141" t="s">
        <v>719</v>
      </c>
      <c r="H386" s="97"/>
      <c r="I386" s="97"/>
      <c r="J386" s="97"/>
      <c r="K386" s="98"/>
      <c r="M386" s="8">
        <v>3.1</v>
      </c>
      <c r="N386" s="393" t="s">
        <v>719</v>
      </c>
      <c r="O386" s="394"/>
      <c r="P386" s="395"/>
    </row>
    <row r="387" spans="1:18" ht="42" thickBot="1">
      <c r="A387" s="8" t="s">
        <v>720</v>
      </c>
      <c r="B387" s="2" t="str">
        <f>StateSelfAssessment!A225</f>
        <v>3.1.1 States shall require the following prerequisites for instructor candidates receiving training. As recognized or determined by the State, each instructor candidate shall:</v>
      </c>
      <c r="C387" s="3"/>
      <c r="D387" s="3"/>
      <c r="F387" s="8" t="s">
        <v>720</v>
      </c>
      <c r="G387" s="141" t="s">
        <v>721</v>
      </c>
      <c r="M387" s="8" t="s">
        <v>720</v>
      </c>
      <c r="N387" s="141" t="s">
        <v>721</v>
      </c>
    </row>
    <row r="388" spans="1:18" ht="14.25" thickBot="1">
      <c r="B388" s="2"/>
      <c r="C388" s="3"/>
      <c r="D388" s="3"/>
      <c r="F388" s="8"/>
      <c r="G388" s="59" t="s">
        <v>722</v>
      </c>
      <c r="M388" s="8"/>
    </row>
    <row r="389" spans="1:18" ht="54.4" thickBot="1">
      <c r="A389" s="8" t="s">
        <v>728</v>
      </c>
      <c r="B389" s="2" t="str">
        <f>StateSelfAssessment!A226</f>
        <v>3.1.1 a. Possess a valid driver's license (held for at least 5 consecutive years).</v>
      </c>
      <c r="C389" s="3" t="str">
        <f>StateSelfAssessment!B226</f>
        <v>Yes</v>
      </c>
      <c r="D389" s="3" t="str">
        <f>StateSelfAssessment!C226</f>
        <v>Yes</v>
      </c>
      <c r="F389" s="8" t="s">
        <v>728</v>
      </c>
      <c r="G389" s="59" t="s">
        <v>729</v>
      </c>
      <c r="M389" s="8" t="s">
        <v>728</v>
      </c>
    </row>
    <row r="390" spans="1:18" ht="27.4" thickBot="1">
      <c r="A390" s="8" t="s">
        <v>732</v>
      </c>
      <c r="B390" s="2" t="str">
        <f>StateSelfAssessment!A227</f>
        <v>3.1.1 b. Have an acceptable driving record.</v>
      </c>
      <c r="C390" s="3" t="str">
        <f>StateSelfAssessment!B227</f>
        <v>Yes</v>
      </c>
      <c r="D390" s="3" t="str">
        <f>StateSelfAssessment!C227</f>
        <v>Yes</v>
      </c>
      <c r="F390" s="8" t="s">
        <v>732</v>
      </c>
      <c r="G390" s="59" t="s">
        <v>733</v>
      </c>
      <c r="M390" s="8" t="s">
        <v>732</v>
      </c>
    </row>
    <row r="391" spans="1:18" ht="27.4" thickBot="1">
      <c r="A391" s="8" t="s">
        <v>737</v>
      </c>
      <c r="B391" s="2" t="str">
        <f>StateSelfAssessment!A228</f>
        <v>3.1.1 c. Pass Federal and State criminal background checks.</v>
      </c>
      <c r="C391" s="3" t="str">
        <f>StateSelfAssessment!B228</f>
        <v>Yes</v>
      </c>
      <c r="D391" s="3" t="str">
        <f>StateSelfAssessment!C228</f>
        <v>Yes</v>
      </c>
      <c r="F391" s="8" t="s">
        <v>737</v>
      </c>
      <c r="G391" s="59" t="s">
        <v>738</v>
      </c>
      <c r="M391" s="8" t="s">
        <v>737</v>
      </c>
    </row>
    <row r="392" spans="1:18" ht="27.4" thickBot="1">
      <c r="A392" s="8" t="s">
        <v>742</v>
      </c>
      <c r="B392" s="2" t="str">
        <f>StateSelfAssessment!A229</f>
        <v>3.1.1 d. Meet health or physical requirements.</v>
      </c>
      <c r="C392" s="3" t="str">
        <f>StateSelfAssessment!B229</f>
        <v>Yes</v>
      </c>
      <c r="D392" s="3" t="str">
        <f>StateSelfAssessment!C229</f>
        <v>Yes</v>
      </c>
      <c r="F392" s="8" t="s">
        <v>742</v>
      </c>
      <c r="G392" s="59" t="s">
        <v>743</v>
      </c>
      <c r="M392" s="8" t="s">
        <v>742</v>
      </c>
    </row>
    <row r="393" spans="1:18" ht="27.4" thickBot="1">
      <c r="A393" s="8" t="s">
        <v>746</v>
      </c>
      <c r="B393" s="2" t="str">
        <f>StateSelfAssessment!A230</f>
        <v>3.1.1 e. Achieve the minimum academic education requirement (high school graduate).</v>
      </c>
      <c r="C393" s="3" t="str">
        <f>StateSelfAssessment!B230</f>
        <v>Yes</v>
      </c>
      <c r="D393" s="3" t="str">
        <f>StateSelfAssessment!C230</f>
        <v>Yes</v>
      </c>
      <c r="F393" s="8" t="s">
        <v>746</v>
      </c>
      <c r="G393" s="59" t="s">
        <v>747</v>
      </c>
      <c r="M393" s="8" t="s">
        <v>746</v>
      </c>
    </row>
    <row r="394" spans="1:18" ht="14.25" thickBot="1">
      <c r="A394" s="8" t="s">
        <v>753</v>
      </c>
      <c r="B394" s="2" t="str">
        <f>StateSelfAssessment!A231</f>
        <v>3.1.1 f. Meet the minimum age requirement-(at least 21 years of age).</v>
      </c>
      <c r="C394" s="3" t="str">
        <f>StateSelfAssessment!B231</f>
        <v>Yes</v>
      </c>
      <c r="D394" s="3" t="str">
        <f>StateSelfAssessment!C231</f>
        <v>Yes</v>
      </c>
      <c r="F394" s="8" t="s">
        <v>753</v>
      </c>
      <c r="G394" s="59" t="s">
        <v>754</v>
      </c>
      <c r="M394" s="8" t="s">
        <v>753</v>
      </c>
    </row>
    <row r="395" spans="1:18" ht="55.9" thickBot="1">
      <c r="A395" s="8" t="s">
        <v>757</v>
      </c>
      <c r="B395" s="2" t="str">
        <f>StateSelfAssessment!A232</f>
        <v>3.1.2 States shall require instructor candidates to pass entry-level assessments to demonstrate their knowledge, skills, and attitudes for the safe operation of a motor vehicle to gain entry into the driver education instructor preparation program.</v>
      </c>
      <c r="C395" s="3" t="str">
        <f>StateSelfAssessment!B232</f>
        <v>Yes</v>
      </c>
      <c r="D395" s="3" t="str">
        <f>StateSelfAssessment!C232</f>
        <v>Yes</v>
      </c>
      <c r="F395" s="8" t="s">
        <v>757</v>
      </c>
      <c r="G395" s="141" t="s">
        <v>758</v>
      </c>
      <c r="M395" s="8" t="s">
        <v>757</v>
      </c>
      <c r="N395" s="141" t="s">
        <v>758</v>
      </c>
    </row>
    <row r="396" spans="1:18" ht="14.25" thickBot="1">
      <c r="B396" s="2"/>
      <c r="C396" s="3"/>
      <c r="D396" s="3"/>
      <c r="F396" s="8"/>
      <c r="G396" s="59" t="s">
        <v>759</v>
      </c>
      <c r="M396" s="8"/>
    </row>
    <row r="397" spans="1:18" ht="27.4" thickBot="1">
      <c r="A397" s="8" t="s">
        <v>763</v>
      </c>
      <c r="B397" s="2" t="str">
        <f>StateSelfAssessment!A233</f>
        <v>3.1.2 a. Instructor candidates must pass a basic driver knowledge test including State specific traffic laws</v>
      </c>
      <c r="C397" s="3" t="str">
        <f>StateSelfAssessment!B233</f>
        <v>Yes</v>
      </c>
      <c r="D397" s="3" t="str">
        <f>StateSelfAssessment!C233</f>
        <v>Yes</v>
      </c>
      <c r="F397" s="8" t="s">
        <v>763</v>
      </c>
      <c r="G397" s="59" t="s">
        <v>764</v>
      </c>
      <c r="M397" s="8" t="s">
        <v>763</v>
      </c>
    </row>
    <row r="398" spans="1:18" ht="27.4" thickBot="1">
      <c r="A398" s="8" t="s">
        <v>769</v>
      </c>
      <c r="B398" s="2" t="str">
        <f>StateSelfAssessment!A234</f>
        <v>3.1.2 b. Instructor candidates must pass a basic driving skills assessment</v>
      </c>
      <c r="C398" s="3" t="str">
        <f>StateSelfAssessment!B234</f>
        <v>Yes</v>
      </c>
      <c r="D398" s="3" t="str">
        <f>StateSelfAssessment!C234</f>
        <v>Yes</v>
      </c>
      <c r="F398" s="8" t="s">
        <v>769</v>
      </c>
      <c r="G398" s="59" t="s">
        <v>770</v>
      </c>
      <c r="M398" s="8" t="s">
        <v>769</v>
      </c>
    </row>
    <row r="399" spans="1:18" ht="40.9" thickBot="1">
      <c r="A399" s="8" t="s">
        <v>774</v>
      </c>
      <c r="B399" s="2" t="str">
        <f>StateSelfAssessment!A235</f>
        <v>3.1.3 States should require programs to pre-screen an individual to determine if they are an acceptable candidate to enter the instructor preparation program</v>
      </c>
      <c r="C399" s="3" t="str">
        <f>StateSelfAssessment!B235</f>
        <v>Yes</v>
      </c>
      <c r="D399" s="3" t="str">
        <f>StateSelfAssessment!C235</f>
        <v>Yes</v>
      </c>
      <c r="F399" s="8" t="s">
        <v>774</v>
      </c>
      <c r="G399" s="59" t="s">
        <v>775</v>
      </c>
      <c r="M399" s="8" t="s">
        <v>774</v>
      </c>
    </row>
    <row r="400" spans="1:18" ht="14.25" thickBot="1">
      <c r="B400" s="64"/>
      <c r="C400" s="65"/>
      <c r="D400" s="66"/>
      <c r="F400" s="8"/>
      <c r="G400" s="59" t="s">
        <v>776</v>
      </c>
      <c r="M400" s="8"/>
    </row>
    <row r="401" spans="1:16" ht="14.25" thickBot="1">
      <c r="A401" s="8">
        <v>3.2</v>
      </c>
      <c r="B401" s="414" t="s">
        <v>779</v>
      </c>
      <c r="C401" s="415"/>
      <c r="D401" s="416"/>
      <c r="F401" s="8">
        <v>3.2</v>
      </c>
      <c r="G401" s="148" t="s">
        <v>779</v>
      </c>
      <c r="H401" s="358"/>
      <c r="I401" s="358"/>
      <c r="J401" s="358"/>
      <c r="K401" s="359"/>
      <c r="M401" s="8">
        <v>3.2</v>
      </c>
      <c r="N401" s="396" t="s">
        <v>779</v>
      </c>
      <c r="O401" s="397"/>
      <c r="P401" s="398"/>
    </row>
    <row r="402" spans="1:16" ht="97.5" thickBot="1">
      <c r="A402" s="8" t="s">
        <v>780</v>
      </c>
      <c r="B402" s="2" t="str">
        <f>StateSelfAssessment!A237</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402" s="3"/>
      <c r="D402" s="3"/>
      <c r="F402" s="8" t="s">
        <v>780</v>
      </c>
      <c r="G402" s="141" t="s">
        <v>1384</v>
      </c>
      <c r="M402" s="8" t="s">
        <v>780</v>
      </c>
      <c r="N402" s="141" t="s">
        <v>1384</v>
      </c>
    </row>
    <row r="403" spans="1:16" ht="27.4" thickBot="1">
      <c r="B403" s="2"/>
      <c r="C403" s="3"/>
      <c r="D403" s="3"/>
      <c r="F403" s="8"/>
      <c r="G403" s="59" t="s">
        <v>782</v>
      </c>
      <c r="M403" s="8"/>
    </row>
    <row r="404" spans="1:16" ht="27.4" thickBot="1">
      <c r="A404" s="8" t="s">
        <v>785</v>
      </c>
      <c r="B404" s="2" t="str">
        <f>StateSelfAssessment!A238</f>
        <v>3.2.1 a. Demonstrate comprehension of the foundations of novice driver education by:</v>
      </c>
      <c r="C404" s="3">
        <f>StateSelfAssessment!B238</f>
        <v>0</v>
      </c>
      <c r="D404" s="3">
        <f>StateSelfAssessment!C238</f>
        <v>0</v>
      </c>
      <c r="F404" s="8" t="s">
        <v>785</v>
      </c>
      <c r="G404" s="59" t="s">
        <v>786</v>
      </c>
      <c r="M404" s="8" t="s">
        <v>785</v>
      </c>
    </row>
    <row r="405" spans="1:16" ht="27.4" thickBot="1">
      <c r="B405" s="2" t="str">
        <f>StateSelfAssessment!A239</f>
        <v>i. applying and/or verbalizing risk management skills to the task of driving either as a driver or passenger;</v>
      </c>
      <c r="C405" s="3" t="str">
        <f>StateSelfAssessment!B239</f>
        <v>Yes</v>
      </c>
      <c r="D405" s="3" t="str">
        <f>StateSelfAssessment!C239</f>
        <v>Yes</v>
      </c>
    </row>
    <row r="406" spans="1:16" ht="14.25" thickBot="1">
      <c r="B406" s="2" t="str">
        <f>StateSelfAssessment!A240</f>
        <v>ii. identifying and demonstrating safe driving techniques; and</v>
      </c>
      <c r="C406" s="3" t="str">
        <f>StateSelfAssessment!B240</f>
        <v>Yes</v>
      </c>
      <c r="D406" s="3" t="str">
        <f>StateSelfAssessment!C240</f>
        <v>Yes</v>
      </c>
    </row>
    <row r="407" spans="1:16" ht="27.4" thickBot="1">
      <c r="B407" s="2" t="str">
        <f>StateSelfAssessment!A241</f>
        <v>iii. demonstrating how to drive in a highly social, strategic, and cooperative manner (environmentally friendly).</v>
      </c>
      <c r="C407" s="3" t="str">
        <f>StateSelfAssessment!B241</f>
        <v>Yes</v>
      </c>
      <c r="D407" s="3" t="str">
        <f>StateSelfAssessment!C241</f>
        <v>Yes</v>
      </c>
    </row>
    <row r="408" spans="1:16" ht="27.4" thickBot="1">
      <c r="A408" s="8" t="s">
        <v>789</v>
      </c>
      <c r="B408" s="2" t="str">
        <f>StateSelfAssessment!A242</f>
        <v>3.2.1 b. Demonstrate knowledge of the driver education curriculum content, including:</v>
      </c>
      <c r="C408" s="3">
        <f>StateSelfAssessment!B242</f>
        <v>0</v>
      </c>
      <c r="D408" s="3">
        <f>StateSelfAssessment!C242</f>
        <v>0</v>
      </c>
      <c r="F408" s="8" t="s">
        <v>789</v>
      </c>
      <c r="G408" s="59" t="s">
        <v>790</v>
      </c>
      <c r="M408" s="8" t="s">
        <v>789</v>
      </c>
    </row>
    <row r="409" spans="1:16" ht="14.25" thickBot="1">
      <c r="B409" s="2" t="str">
        <f>StateSelfAssessment!A243</f>
        <v>i. State specific rules (i.e., GDL requirements);</v>
      </c>
      <c r="C409" s="3" t="str">
        <f>StateSelfAssessment!B243</f>
        <v>Yes</v>
      </c>
      <c r="D409" s="3" t="str">
        <f>StateSelfAssessment!C243</f>
        <v>Yes</v>
      </c>
    </row>
    <row r="410" spans="1:16" ht="14.25" thickBot="1">
      <c r="B410" s="2" t="str">
        <f>StateSelfAssessment!A244</f>
        <v>ii. rules of the road (State’s Highway Traffic/ Vehicle Code);</v>
      </c>
      <c r="C410" s="3" t="str">
        <f>StateSelfAssessment!B244</f>
        <v>Yes</v>
      </c>
      <c r="D410" s="3" t="str">
        <f>StateSelfAssessment!C244</f>
        <v>Yes</v>
      </c>
    </row>
    <row r="411" spans="1:16" ht="14.25" thickBot="1">
      <c r="B411" s="2" t="str">
        <f>StateSelfAssessment!A245</f>
        <v>iii. safe driving techniques;</v>
      </c>
      <c r="C411" s="3" t="str">
        <f>StateSelfAssessment!B245</f>
        <v>Yes</v>
      </c>
      <c r="D411" s="3" t="str">
        <f>StateSelfAssessment!C245</f>
        <v>Yes</v>
      </c>
    </row>
    <row r="412" spans="1:16" ht="14.25" thickBot="1">
      <c r="B412" s="2" t="str">
        <f>StateSelfAssessment!A246</f>
        <v>iv. risk management/ risk avoidance practices and procedures; and</v>
      </c>
      <c r="C412" s="3" t="str">
        <f>StateSelfAssessment!B246</f>
        <v>Yes</v>
      </c>
      <c r="D412" s="3" t="str">
        <f>StateSelfAssessment!C246</f>
        <v>Yes</v>
      </c>
    </row>
    <row r="413" spans="1:16" ht="14.25" thickBot="1">
      <c r="B413" s="2" t="str">
        <f>StateSelfAssessment!A247</f>
        <v>v. decision making skills.</v>
      </c>
      <c r="C413" s="3" t="str">
        <f>StateSelfAssessment!B247</f>
        <v>Yes</v>
      </c>
      <c r="D413" s="3" t="str">
        <f>StateSelfAssessment!C247</f>
        <v>Yes</v>
      </c>
    </row>
    <row r="414" spans="1:16" ht="40.9" thickBot="1">
      <c r="A414" s="8" t="s">
        <v>792</v>
      </c>
      <c r="B414" s="2" t="str">
        <f>StateSelfAssessment!A248</f>
        <v>3.2.1 c. Recognize and explain the general nature of the foundations of novice driver education within the highway transportation system and the consequences of system failures.</v>
      </c>
      <c r="C414" s="3" t="str">
        <f>StateSelfAssessment!B248</f>
        <v>Yes</v>
      </c>
      <c r="D414" s="3" t="str">
        <f>StateSelfAssessment!C248</f>
        <v>Yes</v>
      </c>
      <c r="F414" s="8" t="s">
        <v>792</v>
      </c>
      <c r="G414" s="59" t="s">
        <v>793</v>
      </c>
      <c r="M414" s="8" t="s">
        <v>792</v>
      </c>
    </row>
    <row r="415" spans="1:16" ht="27.4" thickBot="1">
      <c r="A415" s="8" t="s">
        <v>797</v>
      </c>
      <c r="B415" s="2" t="str">
        <f>StateSelfAssessment!A249</f>
        <v>3.2.1 d. Explain and apply the principles of perception to risk management when operating a motor vehicle.</v>
      </c>
      <c r="C415" s="3" t="str">
        <f>StateSelfAssessment!B249</f>
        <v>Yes</v>
      </c>
      <c r="D415" s="3" t="str">
        <f>StateSelfAssessment!C249</f>
        <v>Yes</v>
      </c>
      <c r="F415" s="8" t="s">
        <v>797</v>
      </c>
      <c r="G415" s="59" t="s">
        <v>798</v>
      </c>
      <c r="M415" s="8" t="s">
        <v>797</v>
      </c>
    </row>
    <row r="416" spans="1:16" ht="40.9" thickBot="1">
      <c r="A416" s="8" t="s">
        <v>800</v>
      </c>
      <c r="B416" s="2" t="str">
        <f>StateSelfAssessment!A250</f>
        <v>3.2.1 e. Explain and apply the techniques for managing risk when operating a motor vehicle over pre-selected on and off-street activities.</v>
      </c>
      <c r="C416" s="3" t="str">
        <f>StateSelfAssessment!B250</f>
        <v>Yes</v>
      </c>
      <c r="D416" s="3" t="str">
        <f>StateSelfAssessment!C250</f>
        <v>Yes</v>
      </c>
      <c r="F416" s="8" t="s">
        <v>800</v>
      </c>
      <c r="G416" s="59" t="s">
        <v>801</v>
      </c>
      <c r="M416" s="8" t="s">
        <v>800</v>
      </c>
    </row>
    <row r="417" spans="1:13" ht="40.9" thickBot="1">
      <c r="A417" s="8" t="s">
        <v>802</v>
      </c>
      <c r="B417" s="2" t="str">
        <f>StateSelfAssessment!A251</f>
        <v>3.2.1 f. Recognize and identify physical, social, and psychological influences that can affect motor vehicle operator performance.</v>
      </c>
      <c r="C417" s="3" t="str">
        <f>StateSelfAssessment!B251</f>
        <v>Yes</v>
      </c>
      <c r="D417" s="3" t="str">
        <f>StateSelfAssessment!C251</f>
        <v>Yes</v>
      </c>
      <c r="F417" s="8" t="s">
        <v>802</v>
      </c>
      <c r="G417" s="59" t="s">
        <v>803</v>
      </c>
      <c r="M417" s="8" t="s">
        <v>802</v>
      </c>
    </row>
    <row r="418" spans="1:13" ht="40.9" thickBot="1">
      <c r="A418" s="8" t="s">
        <v>804</v>
      </c>
      <c r="B418" s="2" t="str">
        <f>StateSelfAssessment!A252</f>
        <v>3.2.1 g. Identify current and emerging vehicle technologies (i.e. forward collision warning, electronic stability control, warning mirrors and cameras, etc.).</v>
      </c>
      <c r="C418" s="3" t="str">
        <f>StateSelfAssessment!B252</f>
        <v>No</v>
      </c>
      <c r="D418" s="3" t="str">
        <f>StateSelfAssessment!C252</f>
        <v>No</v>
      </c>
      <c r="F418" s="8" t="s">
        <v>804</v>
      </c>
      <c r="G418" s="59" t="s">
        <v>805</v>
      </c>
      <c r="M418" s="8" t="s">
        <v>804</v>
      </c>
    </row>
    <row r="419" spans="1:13" ht="27.4" thickBot="1">
      <c r="A419" s="8" t="s">
        <v>806</v>
      </c>
      <c r="B419" s="2" t="str">
        <f>StateSelfAssessment!A253</f>
        <v>3.2.1 h. Demonstrate concepts and generalizations that enable one to make objective decisions regarding the:</v>
      </c>
      <c r="C419" s="3">
        <f>StateSelfAssessment!B253</f>
        <v>0</v>
      </c>
      <c r="D419" s="3">
        <f>StateSelfAssessment!C253</f>
        <v>0</v>
      </c>
      <c r="F419" s="8" t="s">
        <v>806</v>
      </c>
      <c r="G419" s="59" t="s">
        <v>807</v>
      </c>
      <c r="M419" s="8" t="s">
        <v>806</v>
      </c>
    </row>
    <row r="420" spans="1:13" ht="14.25" thickBot="1">
      <c r="B420" s="2" t="str">
        <f>StateSelfAssessment!A254</f>
        <v>i. choice to drive unimpaired;</v>
      </c>
      <c r="C420" s="3" t="str">
        <f>StateSelfAssessment!B254</f>
        <v>Yes</v>
      </c>
      <c r="D420" s="3" t="str">
        <f>StateSelfAssessment!C254</f>
        <v>Yes</v>
      </c>
      <c r="F420" s="8"/>
      <c r="H420" s="93" t="s">
        <v>15</v>
      </c>
      <c r="M420" s="8"/>
    </row>
    <row r="421" spans="1:13" ht="14.25" thickBot="1">
      <c r="B421" s="2" t="str">
        <f>StateSelfAssessment!A255</f>
        <v>ii. use of occupant restraints and protective devices;</v>
      </c>
      <c r="C421" s="3" t="str">
        <f>StateSelfAssessment!B255</f>
        <v>Yes</v>
      </c>
      <c r="D421" s="3" t="str">
        <f>StateSelfAssessment!C255</f>
        <v>Yes</v>
      </c>
      <c r="F421" s="8"/>
      <c r="H421" s="93" t="s">
        <v>15</v>
      </c>
      <c r="M421" s="8"/>
    </row>
    <row r="422" spans="1:13" ht="14.25" thickBot="1">
      <c r="B422" s="2" t="str">
        <f>StateSelfAssessment!A256</f>
        <v>iii. benefits of effective speed management;</v>
      </c>
      <c r="C422" s="3" t="str">
        <f>StateSelfAssessment!B256</f>
        <v>Yes</v>
      </c>
      <c r="D422" s="3" t="str">
        <f>StateSelfAssessment!C256</f>
        <v>Yes</v>
      </c>
      <c r="F422" s="8"/>
      <c r="H422" s="93" t="s">
        <v>15</v>
      </c>
      <c r="M422" s="8"/>
    </row>
    <row r="423" spans="1:13" ht="27.4" thickBot="1">
      <c r="B423" s="2" t="str">
        <f>StateSelfAssessment!A257</f>
        <v>iv. strategies to drive without distraction, fatigue, drowsy driving, and road rage;</v>
      </c>
      <c r="C423" s="3" t="str">
        <f>StateSelfAssessment!B257</f>
        <v>Yes</v>
      </c>
      <c r="D423" s="3" t="str">
        <f>StateSelfAssessment!C257</f>
        <v>Yes</v>
      </c>
      <c r="F423" s="8"/>
      <c r="M423" s="8"/>
    </row>
    <row r="424" spans="1:13" ht="14.25" thickBot="1">
      <c r="B424" s="2" t="str">
        <f>StateSelfAssessment!A258</f>
        <v>v. environmental factors that influence the decision-making process;</v>
      </c>
      <c r="C424" s="3" t="str">
        <f>StateSelfAssessment!B258</f>
        <v>Yes</v>
      </c>
      <c r="D424" s="3" t="str">
        <f>StateSelfAssessment!C258</f>
        <v>Yes</v>
      </c>
      <c r="F424" s="8"/>
      <c r="M424" s="8"/>
    </row>
    <row r="425" spans="1:13" ht="27.4" thickBot="1">
      <c r="B425" s="2" t="str">
        <f>StateSelfAssessment!A259</f>
        <v>vi. use of visual skills to obtain appropriate information to make reduced-risk decisions in low, moderate, and high risk driving environments;</v>
      </c>
      <c r="C425" s="3" t="str">
        <f>StateSelfAssessment!B259</f>
        <v>Yes</v>
      </c>
      <c r="D425" s="3" t="str">
        <f>StateSelfAssessment!C259</f>
        <v>Yes</v>
      </c>
      <c r="F425" s="8"/>
      <c r="M425" s="8"/>
    </row>
    <row r="426" spans="1:13" ht="27.4" thickBot="1">
      <c r="B426" s="2" t="str">
        <f>StateSelfAssessment!A260</f>
        <v>vii. management of time, space, and visibility when operating a motor vehicle;</v>
      </c>
      <c r="C426" s="3" t="str">
        <f>StateSelfAssessment!B260</f>
        <v>Yes</v>
      </c>
      <c r="D426" s="3" t="str">
        <f>StateSelfAssessment!C260</f>
        <v>Yes</v>
      </c>
      <c r="F426" s="8"/>
      <c r="M426" s="8"/>
    </row>
    <row r="427" spans="1:13" ht="14.25" thickBot="1">
      <c r="B427" s="2" t="str">
        <f>StateSelfAssessment!A261</f>
        <v>viii. interaction with other roadway users in a positive manner;</v>
      </c>
      <c r="C427" s="3" t="str">
        <f>StateSelfAssessment!B261</f>
        <v>Yes</v>
      </c>
      <c r="D427" s="3" t="str">
        <f>StateSelfAssessment!C261</f>
        <v>Yes</v>
      </c>
      <c r="F427" s="8"/>
      <c r="M427" s="8"/>
    </row>
    <row r="428" spans="1:13" ht="27.4" thickBot="1">
      <c r="B428" s="2" t="str">
        <f>StateSelfAssessment!A262</f>
        <v>ix. expectations of the motor vehicle operator from the other roadway user’s point of view;</v>
      </c>
      <c r="C428" s="3" t="str">
        <f>StateSelfAssessment!B262</f>
        <v>Yes</v>
      </c>
      <c r="D428" s="3" t="str">
        <f>StateSelfAssessment!C262</f>
        <v>Yes</v>
      </c>
      <c r="F428" s="8"/>
      <c r="M428" s="8"/>
    </row>
    <row r="429" spans="1:13" ht="14.25" thickBot="1">
      <c r="B429" s="2" t="str">
        <f>StateSelfAssessment!A263</f>
        <v>x. use of balanced vehicle movement.</v>
      </c>
      <c r="C429" s="3" t="str">
        <f>StateSelfAssessment!B263</f>
        <v>Yes</v>
      </c>
      <c r="D429" s="3" t="str">
        <f>StateSelfAssessment!C263</f>
        <v>Yes</v>
      </c>
      <c r="F429" s="8"/>
      <c r="M429" s="8"/>
    </row>
    <row r="430" spans="1:13" ht="27.4" thickBot="1">
      <c r="A430" s="8" t="s">
        <v>808</v>
      </c>
      <c r="B430" s="2" t="str">
        <f>StateSelfAssessment!A264</f>
        <v>3.2.1 i. Identify and support additonal skills practice with parents/ guardians/ mentors.</v>
      </c>
      <c r="C430" s="3" t="str">
        <f>StateSelfAssessment!B264</f>
        <v>Yes</v>
      </c>
      <c r="D430" s="3" t="str">
        <f>StateSelfAssessment!C264</f>
        <v>Yes</v>
      </c>
      <c r="F430" s="8" t="s">
        <v>808</v>
      </c>
      <c r="G430" s="59" t="s">
        <v>809</v>
      </c>
      <c r="M430" s="8" t="s">
        <v>808</v>
      </c>
    </row>
    <row r="431" spans="1:13" ht="27.4" thickBot="1">
      <c r="A431" s="8" t="s">
        <v>810</v>
      </c>
      <c r="B431" s="2" t="str">
        <f>StateSelfAssessment!A265</f>
        <v>3.2.1 j. Identify laws, rules, and regulations that govern the smooth movement of traffic.</v>
      </c>
      <c r="C431" s="3" t="str">
        <f>StateSelfAssessment!B265</f>
        <v>Yes</v>
      </c>
      <c r="D431" s="3" t="str">
        <f>StateSelfAssessment!C265</f>
        <v>Yes</v>
      </c>
      <c r="F431" s="8" t="s">
        <v>810</v>
      </c>
      <c r="G431" s="59" t="s">
        <v>811</v>
      </c>
      <c r="M431" s="8" t="s">
        <v>810</v>
      </c>
    </row>
    <row r="432" spans="1:13" ht="27.4" thickBot="1">
      <c r="A432" s="8" t="s">
        <v>812</v>
      </c>
      <c r="B432" s="2" t="str">
        <f>StateSelfAssessment!A266</f>
        <v>3.2.1 k. Identify and support rules and regulations governing a State’s GDL program and licensing tests.</v>
      </c>
      <c r="C432" s="3" t="str">
        <f>StateSelfAssessment!B266</f>
        <v>Yes</v>
      </c>
      <c r="D432" s="3" t="str">
        <f>StateSelfAssessment!C266</f>
        <v>Yes</v>
      </c>
      <c r="F432" s="8" t="s">
        <v>812</v>
      </c>
      <c r="G432" s="59" t="s">
        <v>813</v>
      </c>
      <c r="M432" s="8" t="s">
        <v>812</v>
      </c>
    </row>
    <row r="433" spans="1:14" ht="27.4" thickBot="1">
      <c r="A433" s="8" t="s">
        <v>816</v>
      </c>
      <c r="B433" s="2" t="str">
        <f>StateSelfAssessment!A267</f>
        <v>3.2.1 l. Demonstrate comprehension of administrative rules, including:</v>
      </c>
      <c r="C433" s="3">
        <f>StateSelfAssessment!B267</f>
        <v>0</v>
      </c>
      <c r="D433" s="3">
        <f>StateSelfAssessment!C267</f>
        <v>0</v>
      </c>
      <c r="F433" s="8" t="s">
        <v>816</v>
      </c>
      <c r="G433" s="59" t="s">
        <v>817</v>
      </c>
      <c r="M433" s="8" t="s">
        <v>816</v>
      </c>
    </row>
    <row r="434" spans="1:14" ht="14.25" thickBot="1">
      <c r="B434" s="2" t="str">
        <f>StateSelfAssessment!A268</f>
        <v>i. school, instructor, and student in-vehicle responsibilities;</v>
      </c>
      <c r="C434" s="3" t="str">
        <f>StateSelfAssessment!B268</f>
        <v>Yes</v>
      </c>
      <c r="D434" s="3" t="str">
        <f>StateSelfAssessment!C268</f>
        <v>Yes</v>
      </c>
      <c r="F434" s="8"/>
      <c r="M434" s="8"/>
    </row>
    <row r="435" spans="1:14" ht="14.25" thickBot="1">
      <c r="B435" s="2" t="str">
        <f>StateSelfAssessment!A269</f>
        <v>ii. dual controls and restraint systems use;</v>
      </c>
      <c r="C435" s="3" t="str">
        <f>StateSelfAssessment!B269</f>
        <v>Yes</v>
      </c>
      <c r="D435" s="3" t="str">
        <f>StateSelfAssessment!C269</f>
        <v>Yes</v>
      </c>
      <c r="F435" s="8"/>
      <c r="M435" s="8"/>
    </row>
    <row r="436" spans="1:14" ht="14.25" thickBot="1">
      <c r="B436" s="2" t="str">
        <f>StateSelfAssessment!A270</f>
        <v>iii. optional in-vehicle instructional equipment use;</v>
      </c>
      <c r="C436" s="3" t="str">
        <f>StateSelfAssessment!B270</f>
        <v>No</v>
      </c>
      <c r="D436" s="3" t="str">
        <f>StateSelfAssessment!C270</f>
        <v>No</v>
      </c>
      <c r="F436" s="8"/>
      <c r="M436" s="8"/>
    </row>
    <row r="437" spans="1:14" ht="14.25" thickBot="1">
      <c r="B437" s="2" t="str">
        <f>StateSelfAssessment!A271</f>
        <v>iv. appropriate use of driver education textbooks;</v>
      </c>
      <c r="C437" s="3" t="str">
        <f>StateSelfAssessment!B271</f>
        <v>Yes</v>
      </c>
      <c r="D437" s="3" t="str">
        <f>StateSelfAssessment!C271</f>
        <v>Yes</v>
      </c>
      <c r="F437" s="8"/>
      <c r="M437" s="8"/>
    </row>
    <row r="438" spans="1:14" ht="14.25" thickBot="1">
      <c r="B438" s="2" t="str">
        <f>StateSelfAssessment!A272</f>
        <v>v. assessment requirements;</v>
      </c>
      <c r="C438" s="3" t="str">
        <f>StateSelfAssessment!B272</f>
        <v>Yes</v>
      </c>
      <c r="D438" s="3" t="str">
        <f>StateSelfAssessment!C272</f>
        <v>Yes</v>
      </c>
      <c r="F438" s="8"/>
      <c r="M438" s="8"/>
    </row>
    <row r="439" spans="1:14" ht="14.25" thickBot="1">
      <c r="B439" s="2" t="str">
        <f>StateSelfAssessment!A273</f>
        <v>vi. record keeping protocol;</v>
      </c>
      <c r="C439" s="3" t="str">
        <f>StateSelfAssessment!B273</f>
        <v>Yes</v>
      </c>
      <c r="D439" s="3" t="str">
        <f>StateSelfAssessment!C273</f>
        <v>Yes</v>
      </c>
      <c r="F439" s="8"/>
      <c r="M439" s="8"/>
    </row>
    <row r="440" spans="1:14" ht="14.25" thickBot="1">
      <c r="B440" s="2" t="str">
        <f>StateSelfAssessment!A274</f>
        <v>vii. when to offer the program and minimum number of required periods;</v>
      </c>
      <c r="C440" s="3" t="str">
        <f>StateSelfAssessment!B274</f>
        <v>Yes</v>
      </c>
      <c r="D440" s="3" t="str">
        <f>StateSelfAssessment!C274</f>
        <v>Yes</v>
      </c>
      <c r="F440" s="8"/>
      <c r="M440" s="8"/>
    </row>
    <row r="441" spans="1:14" ht="14.25" thickBot="1">
      <c r="B441" s="2" t="str">
        <f>StateSelfAssessment!A275</f>
        <v>viii. computer program(s) use;</v>
      </c>
      <c r="C441" s="3" t="str">
        <f>StateSelfAssessment!B275</f>
        <v>Yes</v>
      </c>
      <c r="D441" s="3" t="str">
        <f>StateSelfAssessment!C275</f>
        <v>Yes</v>
      </c>
      <c r="F441" s="8"/>
      <c r="M441" s="8"/>
    </row>
    <row r="442" spans="1:14" ht="14.25" thickBot="1">
      <c r="B442" s="2" t="str">
        <f>StateSelfAssessment!A276</f>
        <v>ix. requirements for size of classes and facilities.</v>
      </c>
      <c r="C442" s="3" t="str">
        <f>StateSelfAssessment!B276</f>
        <v>Yes</v>
      </c>
      <c r="D442" s="3" t="str">
        <f>StateSelfAssessment!C276</f>
        <v>Yes</v>
      </c>
      <c r="F442" s="8"/>
      <c r="M442" s="8"/>
    </row>
    <row r="443" spans="1:14" ht="111.4" thickBot="1">
      <c r="A443" s="8" t="s">
        <v>818</v>
      </c>
      <c r="B443" s="149" t="str">
        <f>StateSelfAssessment!A277</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443" s="3">
        <f>StateSelfAssessment!B277</f>
        <v>0</v>
      </c>
      <c r="D443" s="3">
        <f>StateSelfAssessment!C277</f>
        <v>0</v>
      </c>
      <c r="F443" s="8" t="s">
        <v>818</v>
      </c>
      <c r="G443" s="141" t="s">
        <v>1424</v>
      </c>
      <c r="M443" s="8" t="s">
        <v>818</v>
      </c>
      <c r="N443" s="141" t="s">
        <v>1424</v>
      </c>
    </row>
    <row r="444" spans="1:14" ht="27.4" thickBot="1">
      <c r="A444" s="8" t="s">
        <v>820</v>
      </c>
      <c r="B444" s="2" t="str">
        <f>StateSelfAssessment!A278</f>
        <v>3.2.2 a. Describe the history of driver education.</v>
      </c>
      <c r="C444" s="3" t="str">
        <f>StateSelfAssessment!B278</f>
        <v>Yes</v>
      </c>
      <c r="D444" s="3" t="str">
        <f>StateSelfAssessment!C278</f>
        <v>Yes</v>
      </c>
      <c r="F444" s="8" t="s">
        <v>820</v>
      </c>
      <c r="G444" s="59" t="s">
        <v>821</v>
      </c>
      <c r="M444" s="8" t="s">
        <v>820</v>
      </c>
    </row>
    <row r="445" spans="1:14" ht="27.4" thickBot="1">
      <c r="A445" s="8" t="s">
        <v>823</v>
      </c>
      <c r="B445" s="2" t="str">
        <f>StateSelfAssessment!A279</f>
        <v>3.2.2 b. Describe and demonstrate the fundamental concepts of learning.</v>
      </c>
      <c r="C445" s="3" t="str">
        <f>StateSelfAssessment!B279</f>
        <v>Yes</v>
      </c>
      <c r="D445" s="3" t="str">
        <f>StateSelfAssessment!C279</f>
        <v>Yes</v>
      </c>
      <c r="F445" s="8" t="s">
        <v>823</v>
      </c>
      <c r="G445" s="59" t="s">
        <v>824</v>
      </c>
      <c r="M445" s="8" t="s">
        <v>823</v>
      </c>
    </row>
    <row r="446" spans="1:14" ht="27.4" thickBot="1">
      <c r="A446" s="8" t="s">
        <v>825</v>
      </c>
      <c r="B446" s="2" t="str">
        <f>StateSelfAssessment!A280</f>
        <v>3.2.2 c. Describe and demonstrate the fundamental concepts of teaching.</v>
      </c>
      <c r="C446" s="3" t="str">
        <f>StateSelfAssessment!B280</f>
        <v>Yes</v>
      </c>
      <c r="D446" s="3" t="str">
        <f>StateSelfAssessment!C280</f>
        <v>Yes</v>
      </c>
      <c r="F446" s="8" t="s">
        <v>825</v>
      </c>
      <c r="G446" s="59" t="s">
        <v>826</v>
      </c>
      <c r="M446" s="8" t="s">
        <v>825</v>
      </c>
    </row>
    <row r="447" spans="1:14" ht="27.4" thickBot="1">
      <c r="A447" s="8" t="s">
        <v>827</v>
      </c>
      <c r="B447" s="2" t="str">
        <f>StateSelfAssessment!A281</f>
        <v>3.2.2 d. Demonstrate how to use lesson plans and curricula.</v>
      </c>
      <c r="C447" s="3" t="str">
        <f>StateSelfAssessment!B281</f>
        <v>Yes</v>
      </c>
      <c r="D447" s="3" t="str">
        <f>StateSelfAssessment!C281</f>
        <v>Yes</v>
      </c>
      <c r="F447" s="8" t="s">
        <v>827</v>
      </c>
      <c r="G447" s="59" t="s">
        <v>828</v>
      </c>
      <c r="M447" s="8" t="s">
        <v>827</v>
      </c>
    </row>
    <row r="448" spans="1:14" ht="27.4" thickBot="1">
      <c r="A448" s="8" t="s">
        <v>829</v>
      </c>
      <c r="B448" s="2" t="str">
        <f>StateSelfAssessment!A282</f>
        <v>3.2.2 e. Demonstrate how to use effective questioning techniques.</v>
      </c>
      <c r="C448" s="3" t="str">
        <f>StateSelfAssessment!B282</f>
        <v>Yes</v>
      </c>
      <c r="D448" s="3" t="str">
        <f>StateSelfAssessment!C282</f>
        <v>Yes</v>
      </c>
      <c r="F448" s="8" t="s">
        <v>829</v>
      </c>
      <c r="G448" s="59" t="s">
        <v>830</v>
      </c>
      <c r="M448" s="8" t="s">
        <v>829</v>
      </c>
    </row>
    <row r="449" spans="1:13" ht="40.9" thickBot="1">
      <c r="A449" s="8" t="s">
        <v>831</v>
      </c>
      <c r="B449" s="2" t="str">
        <f>StateSelfAssessment!A283</f>
        <v>3.2.2 f. Describe and demonstrate professional responsibilities and accountability of the driver education instructor.</v>
      </c>
      <c r="C449" s="3" t="str">
        <f>StateSelfAssessment!B283</f>
        <v>Yes</v>
      </c>
      <c r="D449" s="3" t="str">
        <f>StateSelfAssessment!C283</f>
        <v>Yes</v>
      </c>
      <c r="F449" s="8" t="s">
        <v>831</v>
      </c>
      <c r="G449" s="59" t="s">
        <v>832</v>
      </c>
      <c r="M449" s="8" t="s">
        <v>831</v>
      </c>
    </row>
    <row r="450" spans="1:13" ht="27.4" thickBot="1">
      <c r="A450" s="8" t="s">
        <v>833</v>
      </c>
      <c r="B450" s="2" t="str">
        <f>StateSelfAssessment!A284</f>
        <v>3.2.2 g. Describe and abide by sexual harassment policies.</v>
      </c>
      <c r="C450" s="3" t="str">
        <f>StateSelfAssessment!B284</f>
        <v>Yes</v>
      </c>
      <c r="D450" s="3" t="str">
        <f>StateSelfAssessment!C284</f>
        <v>Yes</v>
      </c>
      <c r="F450" s="8" t="s">
        <v>833</v>
      </c>
      <c r="G450" s="59" t="s">
        <v>834</v>
      </c>
      <c r="M450" s="8" t="s">
        <v>833</v>
      </c>
    </row>
    <row r="451" spans="1:13" ht="54.4" thickBot="1">
      <c r="A451" s="8" t="s">
        <v>835</v>
      </c>
      <c r="B451" s="2" t="str">
        <f>StateSelfAssessment!A285</f>
        <v>3.2.2 h. Describe the importance of liability protection</v>
      </c>
      <c r="C451" s="3" t="str">
        <f>StateSelfAssessment!B285</f>
        <v>Yes</v>
      </c>
      <c r="D451" s="3" t="str">
        <f>StateSelfAssessment!C285</f>
        <v>Yes</v>
      </c>
      <c r="F451" s="8" t="s">
        <v>835</v>
      </c>
      <c r="G451" s="59" t="s">
        <v>836</v>
      </c>
      <c r="M451" s="8" t="s">
        <v>835</v>
      </c>
    </row>
    <row r="452" spans="1:13" ht="27.4" thickBot="1">
      <c r="A452" s="8" t="s">
        <v>837</v>
      </c>
      <c r="B452" s="2" t="str">
        <f>StateSelfAssessment!A286</f>
        <v>3.2.2 i. Describe and demonstrate the process for preparing to teach.</v>
      </c>
      <c r="C452" s="3" t="str">
        <f>StateSelfAssessment!B286</f>
        <v>Yes</v>
      </c>
      <c r="D452" s="3" t="str">
        <f>StateSelfAssessment!C286</f>
        <v>Yes</v>
      </c>
      <c r="F452" s="8" t="s">
        <v>837</v>
      </c>
      <c r="G452" s="59" t="s">
        <v>838</v>
      </c>
      <c r="M452" s="8" t="s">
        <v>837</v>
      </c>
    </row>
    <row r="453" spans="1:13" ht="27.4" thickBot="1">
      <c r="A453" s="8" t="s">
        <v>839</v>
      </c>
      <c r="B453" s="2" t="str">
        <f>StateSelfAssessment!A287</f>
        <v>3.2.2 j. Describe and demonstrate techniques for classroom management.</v>
      </c>
      <c r="C453" s="3" t="str">
        <f>StateSelfAssessment!B287</f>
        <v>Yes</v>
      </c>
      <c r="D453" s="3" t="str">
        <f>StateSelfAssessment!C287</f>
        <v>Yes</v>
      </c>
      <c r="F453" s="8" t="s">
        <v>839</v>
      </c>
      <c r="G453" s="59" t="s">
        <v>840</v>
      </c>
      <c r="M453" s="8" t="s">
        <v>839</v>
      </c>
    </row>
    <row r="454" spans="1:13" ht="27.4" thickBot="1">
      <c r="A454" s="8" t="s">
        <v>841</v>
      </c>
      <c r="B454" s="2" t="str">
        <f>StateSelfAssessment!A288</f>
        <v>3.2.2 k. Describe and demonstrate techniques for student assessment and evaluation.</v>
      </c>
      <c r="C454" s="3" t="str">
        <f>StateSelfAssessment!B288</f>
        <v>Yes</v>
      </c>
      <c r="D454" s="3" t="str">
        <f>StateSelfAssessment!C288</f>
        <v>Yes</v>
      </c>
      <c r="F454" s="8" t="s">
        <v>841</v>
      </c>
      <c r="G454" s="59" t="s">
        <v>842</v>
      </c>
      <c r="M454" s="8" t="s">
        <v>841</v>
      </c>
    </row>
    <row r="455" spans="1:13" ht="27.4" thickBot="1">
      <c r="A455" s="8" t="s">
        <v>843</v>
      </c>
      <c r="B455" s="2" t="str">
        <f>StateSelfAssessment!A289</f>
        <v>3.2.2 l. Describe the process for coordination between classroom and behind-the-wheel instruction.</v>
      </c>
      <c r="C455" s="3" t="str">
        <f>StateSelfAssessment!B289</f>
        <v>Yes</v>
      </c>
      <c r="D455" s="3" t="str">
        <f>StateSelfAssessment!C289</f>
        <v>Yes</v>
      </c>
      <c r="F455" s="8" t="s">
        <v>843</v>
      </c>
      <c r="G455" s="59" t="s">
        <v>844</v>
      </c>
      <c r="M455" s="8" t="s">
        <v>843</v>
      </c>
    </row>
    <row r="456" spans="1:13" ht="40.9" thickBot="1">
      <c r="A456" s="8" t="s">
        <v>845</v>
      </c>
      <c r="B456" s="2" t="str">
        <f>StateSelfAssessment!A290</f>
        <v>3.2.2 m. Describe how to and the need for additional training to conduct online and virtual classroom driver education.</v>
      </c>
      <c r="C456" s="3" t="str">
        <f>StateSelfAssessment!B290</f>
        <v>Planned</v>
      </c>
      <c r="D456" s="3" t="str">
        <f>StateSelfAssessment!C290</f>
        <v>Planned</v>
      </c>
      <c r="F456" s="8" t="s">
        <v>845</v>
      </c>
      <c r="G456" s="59" t="s">
        <v>846</v>
      </c>
      <c r="M456" s="8" t="s">
        <v>845</v>
      </c>
    </row>
    <row r="457" spans="1:13" ht="40.9" thickBot="1">
      <c r="A457" s="8" t="s">
        <v>847</v>
      </c>
      <c r="B457" s="2" t="str">
        <f>StateSelfAssessment!A291</f>
        <v>3.2.2 n. Describe how to and the need for additional training to address special needs driver education students.</v>
      </c>
      <c r="C457" s="3" t="str">
        <f>StateSelfAssessment!B291</f>
        <v>Yes</v>
      </c>
      <c r="D457" s="3" t="str">
        <f>StateSelfAssessment!C291</f>
        <v>Yes</v>
      </c>
      <c r="F457" s="8" t="s">
        <v>847</v>
      </c>
      <c r="G457" s="59" t="s">
        <v>848</v>
      </c>
      <c r="M457" s="8" t="s">
        <v>847</v>
      </c>
    </row>
    <row r="458" spans="1:13" ht="27.4" thickBot="1">
      <c r="A458" s="8" t="s">
        <v>849</v>
      </c>
      <c r="B458" s="2" t="str">
        <f>StateSelfAssessment!A292</f>
        <v>3.2.2 o. Describe and demonstrate how to use lesson plans for in-vehicle instruction.</v>
      </c>
      <c r="C458" s="3" t="str">
        <f>StateSelfAssessment!B292</f>
        <v>Yes</v>
      </c>
      <c r="D458" s="3" t="str">
        <f>StateSelfAssessment!C292</f>
        <v>Yes</v>
      </c>
      <c r="F458" s="8" t="s">
        <v>849</v>
      </c>
      <c r="G458" s="59" t="s">
        <v>850</v>
      </c>
      <c r="M458" s="8" t="s">
        <v>849</v>
      </c>
    </row>
    <row r="459" spans="1:13" ht="27.4" thickBot="1">
      <c r="A459" s="8" t="s">
        <v>851</v>
      </c>
      <c r="B459" s="2" t="str">
        <f>StateSelfAssessment!A293</f>
        <v>3.2.2 p. Describe and demonstrate how to manage the mobile classroom.</v>
      </c>
      <c r="C459" s="3" t="str">
        <f>StateSelfAssessment!B293</f>
        <v>Yes</v>
      </c>
      <c r="D459" s="3" t="str">
        <f>StateSelfAssessment!C293</f>
        <v>Yes</v>
      </c>
      <c r="F459" s="8" t="s">
        <v>851</v>
      </c>
      <c r="G459" s="59" t="s">
        <v>852</v>
      </c>
      <c r="M459" s="8" t="s">
        <v>851</v>
      </c>
    </row>
    <row r="460" spans="1:13" ht="40.9" thickBot="1">
      <c r="A460" s="8" t="s">
        <v>853</v>
      </c>
      <c r="B460" s="2" t="str">
        <f>StateSelfAssessment!A294</f>
        <v>3.2.2 q. Describe and demonstrate in-vehicle teaching techniques including coaching and correction.</v>
      </c>
      <c r="C460" s="3" t="str">
        <f>StateSelfAssessment!B294</f>
        <v>Yes</v>
      </c>
      <c r="D460" s="3" t="str">
        <f>StateSelfAssessment!C294</f>
        <v>Yes</v>
      </c>
      <c r="F460" s="8" t="s">
        <v>853</v>
      </c>
      <c r="G460" s="59" t="s">
        <v>854</v>
      </c>
      <c r="M460" s="8" t="s">
        <v>853</v>
      </c>
    </row>
    <row r="461" spans="1:13" ht="40.9" thickBot="1">
      <c r="A461" s="8" t="s">
        <v>855</v>
      </c>
      <c r="B461" s="2" t="str">
        <f>StateSelfAssessment!A295</f>
        <v>3.2.2 r. Describe and demonstrate how to evaluate and provide feedback to the student driver and observers.</v>
      </c>
      <c r="C461" s="3" t="str">
        <f>StateSelfAssessment!B295</f>
        <v>Yes</v>
      </c>
      <c r="D461" s="3" t="str">
        <f>StateSelfAssessment!C295</f>
        <v>Yes</v>
      </c>
      <c r="F461" s="8" t="s">
        <v>855</v>
      </c>
      <c r="G461" s="59" t="s">
        <v>856</v>
      </c>
      <c r="M461" s="8" t="s">
        <v>855</v>
      </c>
    </row>
    <row r="462" spans="1:13" ht="27.4" thickBot="1">
      <c r="A462" s="8" t="s">
        <v>857</v>
      </c>
      <c r="B462" s="2" t="str">
        <f>StateSelfAssessment!A296</f>
        <v>3.2.2 s. Describe and demonstrate techniques for teaching:</v>
      </c>
      <c r="C462" s="3">
        <f>StateSelfAssessment!B296</f>
        <v>0</v>
      </c>
      <c r="D462" s="3">
        <f>StateSelfAssessment!C296</f>
        <v>0</v>
      </c>
      <c r="F462" s="8" t="s">
        <v>857</v>
      </c>
      <c r="G462" s="59" t="s">
        <v>858</v>
      </c>
      <c r="M462" s="8" t="s">
        <v>857</v>
      </c>
    </row>
    <row r="463" spans="1:13" ht="14.25" thickBot="1">
      <c r="B463" s="2" t="str">
        <f>StateSelfAssessment!A297</f>
        <v>i. visual systems and vision control</v>
      </c>
      <c r="C463" s="3" t="str">
        <f>StateSelfAssessment!B297</f>
        <v>Yes</v>
      </c>
      <c r="D463" s="3" t="str">
        <f>StateSelfAssessment!C297</f>
        <v>Yes</v>
      </c>
      <c r="F463" s="8"/>
      <c r="M463" s="8"/>
    </row>
    <row r="464" spans="1:13" ht="14.25" thickBot="1">
      <c r="B464" s="2" t="str">
        <f>StateSelfAssessment!A298</f>
        <v>ii. hazard perception and decision making</v>
      </c>
      <c r="C464" s="3" t="str">
        <f>StateSelfAssessment!B298</f>
        <v>Yes</v>
      </c>
      <c r="D464" s="3" t="str">
        <f>StateSelfAssessment!C298</f>
        <v>Yes</v>
      </c>
      <c r="F464" s="8"/>
      <c r="M464" s="8"/>
    </row>
    <row r="465" spans="1:14" ht="14.25" thickBot="1">
      <c r="B465" s="2" t="str">
        <f>StateSelfAssessment!A299</f>
        <v>iii. speed and space management</v>
      </c>
      <c r="C465" s="3" t="str">
        <f>StateSelfAssessment!B299</f>
        <v>Yes</v>
      </c>
      <c r="D465" s="3" t="str">
        <f>StateSelfAssessment!C299</f>
        <v>Yes</v>
      </c>
      <c r="F465" s="8"/>
      <c r="M465" s="8"/>
    </row>
    <row r="466" spans="1:14" ht="14.25" thickBot="1">
      <c r="B466" s="2" t="str">
        <f>StateSelfAssessment!A300</f>
        <v>iv. steering control and vehicle balance</v>
      </c>
      <c r="C466" s="3" t="str">
        <f>StateSelfAssessment!B300</f>
        <v>Yes</v>
      </c>
      <c r="D466" s="3" t="str">
        <f>StateSelfAssessment!C300</f>
        <v>Yes</v>
      </c>
      <c r="F466" s="8"/>
      <c r="M466" s="8"/>
    </row>
    <row r="467" spans="1:14" ht="14.25" thickBot="1">
      <c r="B467" s="2" t="str">
        <f>StateSelfAssessment!A301</f>
        <v>v. time management</v>
      </c>
      <c r="C467" s="3" t="str">
        <f>StateSelfAssessment!B301</f>
        <v>Yes</v>
      </c>
      <c r="D467" s="3" t="str">
        <f>StateSelfAssessment!C301</f>
        <v>Yes</v>
      </c>
      <c r="F467" s="8"/>
      <c r="M467" s="8"/>
    </row>
    <row r="468" spans="1:14" ht="14.25" thickBot="1">
      <c r="B468" s="2" t="str">
        <f>StateSelfAssessment!A302</f>
        <v>vi. communication</v>
      </c>
      <c r="C468" s="3" t="str">
        <f>StateSelfAssessment!B302</f>
        <v>Yes</v>
      </c>
      <c r="D468" s="3" t="str">
        <f>StateSelfAssessment!C302</f>
        <v>Yes</v>
      </c>
      <c r="F468" s="8"/>
      <c r="M468" s="8"/>
    </row>
    <row r="469" spans="1:14" ht="14.25" thickBot="1">
      <c r="B469" s="2" t="str">
        <f>StateSelfAssessment!A303</f>
        <v>vii. driver responsibility</v>
      </c>
      <c r="C469" s="3" t="str">
        <f>StateSelfAssessment!B303</f>
        <v>Yes</v>
      </c>
      <c r="D469" s="3" t="str">
        <f>StateSelfAssessment!C303</f>
        <v>Yes</v>
      </c>
      <c r="F469" s="8"/>
      <c r="M469" s="8"/>
    </row>
    <row r="470" spans="1:14" ht="40.9" thickBot="1">
      <c r="A470" s="8" t="s">
        <v>859</v>
      </c>
      <c r="B470" s="2" t="str">
        <f>StateSelfAssessment!A304</f>
        <v>3.2.2 t. Describe and demonstrate how to manage and take control of the vehicle during in vehicle instruction.</v>
      </c>
      <c r="C470" s="3" t="str">
        <f>StateSelfAssessment!B304</f>
        <v>Yes</v>
      </c>
      <c r="D470" s="3" t="str">
        <f>StateSelfAssessment!C304</f>
        <v>Yes</v>
      </c>
      <c r="F470" s="8" t="s">
        <v>859</v>
      </c>
      <c r="G470" s="59" t="s">
        <v>860</v>
      </c>
      <c r="M470" s="8" t="s">
        <v>859</v>
      </c>
    </row>
    <row r="471" spans="1:14" ht="27.4" thickBot="1">
      <c r="A471" s="8" t="s">
        <v>861</v>
      </c>
      <c r="B471" s="2" t="str">
        <f>StateSelfAssessment!A305</f>
        <v>3.2.2 u. Describe what to do in an emergency or collision.</v>
      </c>
      <c r="C471" s="3" t="str">
        <f>StateSelfAssessment!B305</f>
        <v>Yes</v>
      </c>
      <c r="D471" s="3" t="str">
        <f>StateSelfAssessment!C305</f>
        <v>Yes</v>
      </c>
      <c r="F471" s="8" t="s">
        <v>861</v>
      </c>
      <c r="G471" s="59" t="s">
        <v>862</v>
      </c>
      <c r="M471" s="8" t="s">
        <v>861</v>
      </c>
    </row>
    <row r="472" spans="1:14" ht="27.4" thickBot="1">
      <c r="A472" s="8" t="s">
        <v>863</v>
      </c>
      <c r="B472" s="2" t="str">
        <f>StateSelfAssessment!A306</f>
        <v>3.2.2 v. Describe the role and use of on-board technologies for in-vehicle instruction.</v>
      </c>
      <c r="C472" s="3" t="str">
        <f>StateSelfAssessment!B306</f>
        <v>Yes</v>
      </c>
      <c r="D472" s="3" t="str">
        <f>StateSelfAssessment!C306</f>
        <v>Yes</v>
      </c>
      <c r="F472" s="8" t="s">
        <v>863</v>
      </c>
      <c r="G472" s="59" t="s">
        <v>864</v>
      </c>
      <c r="M472" s="8" t="s">
        <v>863</v>
      </c>
    </row>
    <row r="473" spans="1:14" ht="40.9" thickBot="1">
      <c r="A473" s="8" t="s">
        <v>865</v>
      </c>
      <c r="B473" s="2" t="str">
        <f>StateSelfAssessment!A307</f>
        <v>3.2.2 w. Describe how to and the need for additional training to conduct simulation and driving range instruction.</v>
      </c>
      <c r="C473" s="3" t="str">
        <f>StateSelfAssessment!B307</f>
        <v>Yes</v>
      </c>
      <c r="D473" s="3" t="str">
        <f>StateSelfAssessment!C307</f>
        <v>Yes</v>
      </c>
      <c r="F473" s="8" t="s">
        <v>865</v>
      </c>
      <c r="G473" s="59" t="s">
        <v>866</v>
      </c>
      <c r="M473" s="8" t="s">
        <v>865</v>
      </c>
    </row>
    <row r="474" spans="1:14" ht="40.9" thickBot="1">
      <c r="A474" s="8" t="s">
        <v>867</v>
      </c>
      <c r="B474" s="2" t="str">
        <f>StateSelfAssessment!A308</f>
        <v>3.2.2 x. Demonstrate the skills necessary to develop partnerships and communicate with parents/mentors/guardians and state officials.</v>
      </c>
      <c r="C474" s="3" t="str">
        <f>StateSelfAssessment!B308</f>
        <v>Yes</v>
      </c>
      <c r="D474" s="3" t="str">
        <f>StateSelfAssessment!C308</f>
        <v>Yes</v>
      </c>
      <c r="F474" s="8" t="s">
        <v>867</v>
      </c>
      <c r="G474" s="59" t="s">
        <v>868</v>
      </c>
      <c r="M474" s="8" t="s">
        <v>867</v>
      </c>
    </row>
    <row r="475" spans="1:14" ht="40.9" thickBot="1">
      <c r="A475" s="8" t="s">
        <v>869</v>
      </c>
      <c r="B475" s="2" t="str">
        <f>StateSelfAssessment!A309</f>
        <v>3.2.2 y. Identify how to locate and describe jurisdictional laws, rules, policies and procedures related to vehicle operation and driver education.</v>
      </c>
      <c r="C475" s="3" t="str">
        <f>StateSelfAssessment!B309</f>
        <v>Yes</v>
      </c>
      <c r="D475" s="3" t="str">
        <f>StateSelfAssessment!C309</f>
        <v>Yes</v>
      </c>
      <c r="F475" s="8" t="s">
        <v>869</v>
      </c>
      <c r="G475" s="59" t="s">
        <v>870</v>
      </c>
      <c r="M475" s="8" t="s">
        <v>869</v>
      </c>
    </row>
    <row r="476" spans="1:14" ht="55.9" thickBot="1">
      <c r="A476" s="8" t="s">
        <v>871</v>
      </c>
      <c r="B476" s="2" t="str">
        <f>StateSelfAssessment!A310</f>
        <v>3.2.3 States shall require instructor candidates to successfully deliver a series of practice teaching assignments during the instructor training course, including both classroom and BTW lessons. The instructor candidate must demonstrate:</v>
      </c>
      <c r="C476" s="3">
        <f>StateSelfAssessment!B310</f>
        <v>0</v>
      </c>
      <c r="D476" s="3">
        <f>StateSelfAssessment!C310</f>
        <v>0</v>
      </c>
      <c r="F476" s="8" t="s">
        <v>871</v>
      </c>
      <c r="G476" s="141" t="s">
        <v>872</v>
      </c>
      <c r="M476" s="8" t="s">
        <v>871</v>
      </c>
      <c r="N476" s="141" t="s">
        <v>872</v>
      </c>
    </row>
    <row r="477" spans="1:14" ht="40.9" thickBot="1">
      <c r="A477" s="8" t="s">
        <v>873</v>
      </c>
      <c r="B477" s="2" t="str">
        <f>StateSelfAssessment!A311</f>
        <v>3.2.3 a. How to utilize and adapt classroom lesson plans and deliver classroom presentations.</v>
      </c>
      <c r="C477" s="3" t="str">
        <f>StateSelfAssessment!B311</f>
        <v>Yes</v>
      </c>
      <c r="D477" s="3" t="str">
        <f>StateSelfAssessment!C311</f>
        <v>Yes</v>
      </c>
      <c r="F477" s="8" t="s">
        <v>873</v>
      </c>
      <c r="G477" s="59" t="s">
        <v>874</v>
      </c>
      <c r="M477" s="8" t="s">
        <v>873</v>
      </c>
    </row>
    <row r="478" spans="1:14" ht="54.4" thickBot="1">
      <c r="A478" s="8" t="s">
        <v>875</v>
      </c>
      <c r="B478" s="2" t="str">
        <f>StateSelfAssessment!A312</f>
        <v>3.2.3 b. How to utilize and adapt lesson plans to deliver behind-the-wheel lessons, utilizing coaching techniques for in-vehicle instruction, and</v>
      </c>
      <c r="C478" s="3">
        <f>StateSelfAssessment!B312</f>
        <v>0</v>
      </c>
      <c r="D478" s="3">
        <f>StateSelfAssessment!C312</f>
        <v>0</v>
      </c>
      <c r="F478" s="8" t="s">
        <v>875</v>
      </c>
      <c r="G478" s="59" t="s">
        <v>876</v>
      </c>
      <c r="M478" s="8" t="s">
        <v>875</v>
      </c>
    </row>
    <row r="479" spans="1:14" ht="40.9" thickBot="1">
      <c r="B479" s="2" t="str">
        <f>StateSelfAssessment!A313</f>
        <v>i. demonstrate how to utilize standards of driver performance,</v>
      </c>
      <c r="C479" s="3" t="str">
        <f>StateSelfAssessment!B313</f>
        <v>Yes</v>
      </c>
      <c r="D479" s="3" t="str">
        <f>StateSelfAssessment!C313</f>
        <v>Yes</v>
      </c>
      <c r="F479" s="8"/>
      <c r="G479" s="59" t="s">
        <v>877</v>
      </c>
      <c r="M479" s="8"/>
    </row>
    <row r="480" spans="1:14" ht="40.9" thickBot="1">
      <c r="B480" s="2" t="str">
        <f>StateSelfAssessment!A314</f>
        <v>ii. demonstrate a variety coaching techniques for in-vehicle instruction, and deliver BTW lessons.</v>
      </c>
      <c r="C480" s="3" t="str">
        <f>StateSelfAssessment!B314</f>
        <v>Yes</v>
      </c>
      <c r="D480" s="3" t="str">
        <f>StateSelfAssessment!C314</f>
        <v>Yes</v>
      </c>
      <c r="F480" s="8"/>
      <c r="G480" s="59" t="s">
        <v>878</v>
      </c>
      <c r="M480" s="8"/>
    </row>
    <row r="481" spans="1:16" ht="40.9" thickBot="1">
      <c r="A481" s="8" t="s">
        <v>879</v>
      </c>
      <c r="B481" s="2" t="str">
        <f>StateSelfAssessment!A315</f>
        <v>3.2.3 c. How to influence learning and habit development.</v>
      </c>
      <c r="C481" s="3" t="str">
        <f>StateSelfAssessment!B315</f>
        <v>Yes</v>
      </c>
      <c r="D481" s="3" t="str">
        <f>StateSelfAssessment!C315</f>
        <v>Yes</v>
      </c>
      <c r="F481" s="8" t="s">
        <v>879</v>
      </c>
      <c r="G481" s="59" t="s">
        <v>880</v>
      </c>
      <c r="M481" s="8" t="s">
        <v>879</v>
      </c>
    </row>
    <row r="482" spans="1:16" ht="40.9" thickBot="1">
      <c r="A482" s="8" t="s">
        <v>881</v>
      </c>
      <c r="B482" s="2" t="str">
        <f>StateSelfAssessment!A316</f>
        <v>3.2.3 d. How to assess student performance.</v>
      </c>
      <c r="C482" s="3" t="str">
        <f>StateSelfAssessment!B316</f>
        <v>Yes</v>
      </c>
      <c r="D482" s="3" t="str">
        <f>StateSelfAssessment!C316</f>
        <v>Yes</v>
      </c>
      <c r="F482" s="8" t="s">
        <v>881</v>
      </c>
      <c r="G482" s="59" t="s">
        <v>882</v>
      </c>
      <c r="M482" s="8" t="s">
        <v>881</v>
      </c>
    </row>
    <row r="483" spans="1:16" ht="40.9" thickBot="1">
      <c r="A483" s="8" t="s">
        <v>883</v>
      </c>
      <c r="B483" s="2" t="str">
        <f>StateSelfAssessment!A317</f>
        <v>3.2.3 e. How to assist the learner to apply concepts from classroom and BTW instruction.</v>
      </c>
      <c r="C483" s="3" t="str">
        <f>StateSelfAssessment!B317</f>
        <v>Yes</v>
      </c>
      <c r="D483" s="3" t="str">
        <f>StateSelfAssessment!C317</f>
        <v>Yes</v>
      </c>
      <c r="F483" s="8" t="s">
        <v>883</v>
      </c>
      <c r="G483" s="59" t="s">
        <v>884</v>
      </c>
      <c r="M483" s="8" t="s">
        <v>883</v>
      </c>
    </row>
    <row r="484" spans="1:16" ht="40.9" thickBot="1">
      <c r="A484" s="8" t="s">
        <v>885</v>
      </c>
      <c r="B484" s="2" t="str">
        <f>StateSelfAssessment!A318</f>
        <v>3.2.3 f. Knowledge of risk management principles in all driving situations.</v>
      </c>
      <c r="C484" s="3" t="str">
        <f>StateSelfAssessment!B318</f>
        <v>Yes</v>
      </c>
      <c r="D484" s="3" t="str">
        <f>StateSelfAssessment!C318</f>
        <v>Yes</v>
      </c>
      <c r="F484" s="8" t="s">
        <v>885</v>
      </c>
      <c r="G484" s="59" t="s">
        <v>886</v>
      </c>
      <c r="M484" s="8" t="s">
        <v>885</v>
      </c>
    </row>
    <row r="485" spans="1:16" ht="40.9" thickBot="1">
      <c r="A485" s="8" t="s">
        <v>887</v>
      </c>
      <c r="B485" s="2" t="str">
        <f>StateSelfAssessment!A319</f>
        <v>3.2.3 g. Risk assessment procedures and provide timely intervention for in-vehicle instruction.</v>
      </c>
      <c r="C485" s="3" t="str">
        <f>StateSelfAssessment!B319</f>
        <v>Yes</v>
      </c>
      <c r="D485" s="3" t="str">
        <f>StateSelfAssessment!C319</f>
        <v>Yes</v>
      </c>
      <c r="F485" s="8" t="s">
        <v>887</v>
      </c>
      <c r="G485" s="59" t="s">
        <v>888</v>
      </c>
      <c r="M485" s="8" t="s">
        <v>887</v>
      </c>
    </row>
    <row r="486" spans="1:16" ht="54.4" thickBot="1">
      <c r="A486" s="8" t="s">
        <v>889</v>
      </c>
      <c r="B486" s="2" t="str">
        <f>StateSelfAssessment!A320</f>
        <v>3.2.3 h. How to conduct computer assisted, online, simulation based and range exercise instruction (if applicable)</v>
      </c>
      <c r="C486" s="3" t="str">
        <f>StateSelfAssessment!B320</f>
        <v>Yes</v>
      </c>
      <c r="D486" s="3" t="str">
        <f>StateSelfAssessment!C320</f>
        <v>Yes</v>
      </c>
      <c r="F486" s="8" t="s">
        <v>889</v>
      </c>
      <c r="G486" s="59" t="s">
        <v>890</v>
      </c>
      <c r="M486" s="8" t="s">
        <v>889</v>
      </c>
    </row>
    <row r="487" spans="1:16" ht="27.4" thickBot="1">
      <c r="A487" s="8" t="s">
        <v>891</v>
      </c>
      <c r="B487" s="2" t="str">
        <f>StateSelfAssessment!A321</f>
        <v>3.2.3 i. How to assess the course.</v>
      </c>
      <c r="C487" s="3" t="str">
        <f>StateSelfAssessment!B321</f>
        <v>Yes</v>
      </c>
      <c r="D487" s="3" t="str">
        <f>StateSelfAssessment!C321</f>
        <v>Yes</v>
      </c>
      <c r="F487" s="8" t="s">
        <v>891</v>
      </c>
      <c r="G487" s="59" t="s">
        <v>892</v>
      </c>
      <c r="M487" s="8" t="s">
        <v>891</v>
      </c>
    </row>
    <row r="488" spans="1:16" ht="27.4" thickBot="1">
      <c r="A488" s="8" t="s">
        <v>893</v>
      </c>
      <c r="B488" s="2" t="str">
        <f>StateSelfAssessment!A322</f>
        <v>3.2.3 j. How to schedule and grade.</v>
      </c>
      <c r="C488" s="3" t="str">
        <f>StateSelfAssessment!B322</f>
        <v>Yes</v>
      </c>
      <c r="D488" s="3" t="str">
        <f>StateSelfAssessment!C322</f>
        <v>Yes</v>
      </c>
      <c r="F488" s="8" t="s">
        <v>893</v>
      </c>
      <c r="G488" s="59" t="s">
        <v>894</v>
      </c>
      <c r="M488" s="8" t="s">
        <v>893</v>
      </c>
    </row>
    <row r="489" spans="1:16" ht="14.25" thickBot="1">
      <c r="A489" s="8">
        <v>3.3</v>
      </c>
      <c r="B489" s="414" t="s">
        <v>895</v>
      </c>
      <c r="C489" s="415"/>
      <c r="D489" s="416"/>
      <c r="F489" s="8">
        <v>3.3</v>
      </c>
      <c r="G489" s="148" t="s">
        <v>895</v>
      </c>
      <c r="H489" s="358"/>
      <c r="I489" s="358"/>
      <c r="J489" s="358"/>
      <c r="K489" s="359"/>
      <c r="M489" s="8">
        <v>3.3</v>
      </c>
      <c r="N489" s="396" t="s">
        <v>895</v>
      </c>
      <c r="O489" s="397"/>
      <c r="P489" s="398"/>
    </row>
    <row r="490" spans="1:16" ht="69.75" thickBot="1">
      <c r="A490" s="8" t="s">
        <v>896</v>
      </c>
      <c r="B490" s="4" t="str">
        <f>StateSelfAssessment!A324</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490" s="5" t="str">
        <f>StateSelfAssessment!B324</f>
        <v>Yes</v>
      </c>
      <c r="D490" s="5" t="str">
        <f>StateSelfAssessment!C324</f>
        <v>Yes</v>
      </c>
      <c r="F490" s="8" t="s">
        <v>896</v>
      </c>
      <c r="G490" s="141" t="s">
        <v>1470</v>
      </c>
      <c r="M490" s="8" t="s">
        <v>896</v>
      </c>
      <c r="N490" s="141" t="s">
        <v>1470</v>
      </c>
    </row>
    <row r="491" spans="1:16" ht="40.9" thickBot="1">
      <c r="B491" s="60"/>
      <c r="C491" s="61"/>
      <c r="D491" s="62"/>
      <c r="F491" s="8"/>
      <c r="G491" s="59" t="s">
        <v>898</v>
      </c>
      <c r="M491" s="8"/>
    </row>
    <row r="492" spans="1:16" ht="14.25" thickBot="1">
      <c r="A492" s="8">
        <v>3.4</v>
      </c>
      <c r="B492" s="414" t="s">
        <v>901</v>
      </c>
      <c r="C492" s="415"/>
      <c r="D492" s="416"/>
      <c r="F492" s="8">
        <v>3.4</v>
      </c>
      <c r="G492" s="148" t="s">
        <v>901</v>
      </c>
      <c r="H492" s="358"/>
      <c r="I492" s="358"/>
      <c r="J492" s="358"/>
      <c r="K492" s="359"/>
      <c r="M492" s="8">
        <v>3.4</v>
      </c>
      <c r="N492" s="396" t="s">
        <v>901</v>
      </c>
      <c r="O492" s="397"/>
      <c r="P492" s="398"/>
    </row>
    <row r="493" spans="1:16" ht="69.75" thickBot="1">
      <c r="A493" s="8" t="s">
        <v>902</v>
      </c>
      <c r="B493" s="4" t="str">
        <f>StateSelfAssessment!A326</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493" s="5" t="str">
        <f>StateSelfAssessment!B326</f>
        <v>Yes</v>
      </c>
      <c r="D493" s="5" t="str">
        <f>StateSelfAssessment!C326</f>
        <v>Yes</v>
      </c>
      <c r="F493" s="8" t="s">
        <v>902</v>
      </c>
      <c r="G493" s="141" t="s">
        <v>1472</v>
      </c>
      <c r="M493" s="8" t="s">
        <v>902</v>
      </c>
      <c r="N493" s="141" t="s">
        <v>1472</v>
      </c>
    </row>
    <row r="494" spans="1:16" ht="27.4" thickBot="1">
      <c r="A494" s="8" t="s">
        <v>904</v>
      </c>
      <c r="B494" s="4" t="str">
        <f>StateSelfAssessment!A327</f>
        <v>3.4.1 a. Must pass an advanced exit level, driver knowledge test</v>
      </c>
      <c r="C494" s="5" t="str">
        <f>StateSelfAssessment!B327</f>
        <v>No</v>
      </c>
      <c r="D494" s="5" t="str">
        <f>StateSelfAssessment!C327</f>
        <v>No</v>
      </c>
      <c r="F494" s="8" t="s">
        <v>904</v>
      </c>
      <c r="G494" s="59" t="s">
        <v>905</v>
      </c>
      <c r="M494" s="8" t="s">
        <v>904</v>
      </c>
    </row>
    <row r="495" spans="1:16" ht="27.4" thickBot="1">
      <c r="A495" s="8" t="s">
        <v>907</v>
      </c>
      <c r="B495" s="4" t="str">
        <f>StateSelfAssessment!A328</f>
        <v>3.4.1 b. Must pass an advanced exit level, instructor knowledge test</v>
      </c>
      <c r="C495" s="5" t="str">
        <f>StateSelfAssessment!B328</f>
        <v>Yes</v>
      </c>
      <c r="D495" s="5" t="str">
        <f>StateSelfAssessment!C328</f>
        <v>Yes</v>
      </c>
      <c r="F495" s="8" t="s">
        <v>907</v>
      </c>
      <c r="G495" s="59" t="s">
        <v>908</v>
      </c>
      <c r="M495" s="8" t="s">
        <v>907</v>
      </c>
    </row>
    <row r="496" spans="1:16" ht="27.4" thickBot="1">
      <c r="A496" s="8" t="s">
        <v>910</v>
      </c>
      <c r="B496" s="4" t="str">
        <f>StateSelfAssessment!A329</f>
        <v>3.4.1 c. Must pass an advanced exit level, in-vehicle teaching skills assessment</v>
      </c>
      <c r="C496" s="5" t="str">
        <f>StateSelfAssessment!B329</f>
        <v>Yes</v>
      </c>
      <c r="D496" s="5" t="str">
        <f>StateSelfAssessment!C329</f>
        <v>Yes</v>
      </c>
      <c r="F496" s="8" t="s">
        <v>910</v>
      </c>
      <c r="G496" s="59" t="s">
        <v>911</v>
      </c>
      <c r="M496" s="8" t="s">
        <v>910</v>
      </c>
    </row>
    <row r="497" spans="1:18" ht="14.25" thickBot="1">
      <c r="A497" s="8">
        <v>3.5</v>
      </c>
      <c r="B497" s="414" t="s">
        <v>912</v>
      </c>
      <c r="C497" s="415"/>
      <c r="D497" s="416"/>
      <c r="F497" s="8">
        <v>3.5</v>
      </c>
      <c r="G497" s="148" t="s">
        <v>912</v>
      </c>
      <c r="H497" s="358"/>
      <c r="I497" s="358"/>
      <c r="J497" s="358"/>
      <c r="K497" s="359"/>
      <c r="M497" s="8">
        <v>3.5</v>
      </c>
      <c r="N497" s="396" t="s">
        <v>912</v>
      </c>
      <c r="O497" s="397"/>
      <c r="P497" s="398"/>
    </row>
    <row r="498" spans="1:18" ht="42" thickBot="1">
      <c r="A498" s="8" t="s">
        <v>913</v>
      </c>
      <c r="B498" s="2" t="str">
        <f>StateSelfAssessment!A331</f>
        <v>3.5.1 States shall require instructors to receive regular continuing education and professional development, as approved by the State</v>
      </c>
      <c r="C498" s="3" t="str">
        <f>StateSelfAssessment!B331</f>
        <v>Yes</v>
      </c>
      <c r="D498" s="3" t="str">
        <f>StateSelfAssessment!C331</f>
        <v>Yes</v>
      </c>
      <c r="F498" s="8" t="s">
        <v>913</v>
      </c>
      <c r="G498" s="141" t="s">
        <v>914</v>
      </c>
      <c r="M498" s="8" t="s">
        <v>913</v>
      </c>
      <c r="N498" s="141" t="s">
        <v>914</v>
      </c>
    </row>
    <row r="499" spans="1:18" ht="27.4" thickBot="1">
      <c r="B499" s="2"/>
      <c r="C499" s="3"/>
      <c r="D499" s="3"/>
      <c r="F499" s="8"/>
      <c r="G499" s="59" t="s">
        <v>915</v>
      </c>
      <c r="M499" s="8"/>
    </row>
    <row r="500" spans="1:18" ht="27.4" thickBot="1">
      <c r="B500" s="2"/>
      <c r="C500" s="3"/>
      <c r="D500" s="3"/>
      <c r="F500" s="8"/>
      <c r="G500" s="59" t="s">
        <v>918</v>
      </c>
      <c r="M500" s="8"/>
    </row>
    <row r="501" spans="1:18" ht="27.4" thickBot="1">
      <c r="B501" s="2"/>
      <c r="C501" s="3"/>
      <c r="D501" s="3"/>
      <c r="F501" s="8"/>
      <c r="G501" s="59" t="s">
        <v>921</v>
      </c>
      <c r="M501" s="8"/>
    </row>
    <row r="502" spans="1:18" ht="28.15" thickBot="1">
      <c r="A502" s="8" t="s">
        <v>924</v>
      </c>
      <c r="B502" s="4" t="str">
        <f>StateSelfAssessment!A332</f>
        <v>3.5.2 States shall require a regular driving record review for instructors</v>
      </c>
      <c r="C502" s="5" t="str">
        <f>StateSelfAssessment!B332</f>
        <v>Yes</v>
      </c>
      <c r="D502" s="5" t="str">
        <f>StateSelfAssessment!C332</f>
        <v>Yes</v>
      </c>
      <c r="F502" s="8" t="s">
        <v>924</v>
      </c>
      <c r="G502" s="141" t="s">
        <v>925</v>
      </c>
      <c r="M502" s="8" t="s">
        <v>924</v>
      </c>
      <c r="N502" s="141" t="s">
        <v>925</v>
      </c>
    </row>
    <row r="503" spans="1:18" ht="14.25" thickBot="1">
      <c r="B503" s="4"/>
      <c r="C503" s="5"/>
      <c r="D503" s="5"/>
      <c r="F503" s="8"/>
      <c r="G503" s="59" t="s">
        <v>926</v>
      </c>
      <c r="M503" s="8"/>
      <c r="N503" s="120"/>
    </row>
    <row r="504" spans="1:18" ht="27.4" thickBot="1">
      <c r="B504" s="4"/>
      <c r="C504" s="5"/>
      <c r="D504" s="5"/>
      <c r="F504" s="8"/>
      <c r="G504" s="59" t="s">
        <v>929</v>
      </c>
      <c r="M504" s="8"/>
    </row>
    <row r="505" spans="1:18" ht="28.15" thickBot="1">
      <c r="A505" s="8" t="s">
        <v>932</v>
      </c>
      <c r="B505" s="2" t="str">
        <f>StateSelfAssessment!A333</f>
        <v>3.5.3 States shall require instructors to pass periodic Federal and State criminal background checks</v>
      </c>
      <c r="C505" s="3" t="str">
        <f>StateSelfAssessment!B333</f>
        <v>Yes</v>
      </c>
      <c r="D505" s="3" t="str">
        <f>StateSelfAssessment!C333</f>
        <v>Yes</v>
      </c>
      <c r="F505" s="8" t="s">
        <v>932</v>
      </c>
      <c r="G505" s="141" t="s">
        <v>933</v>
      </c>
      <c r="M505" s="8" t="s">
        <v>932</v>
      </c>
      <c r="N505" s="141" t="s">
        <v>933</v>
      </c>
    </row>
    <row r="506" spans="1:18" ht="27.4" thickBot="1">
      <c r="B506" s="2"/>
      <c r="C506" s="3"/>
      <c r="D506" s="3"/>
      <c r="F506" s="8"/>
      <c r="G506" s="59" t="s">
        <v>934</v>
      </c>
      <c r="M506" s="8"/>
    </row>
    <row r="507" spans="1:18" ht="14.25" thickBot="1">
      <c r="B507" s="2"/>
      <c r="C507" s="3"/>
      <c r="D507" s="3"/>
      <c r="F507" s="8"/>
      <c r="G507" s="59" t="s">
        <v>937</v>
      </c>
      <c r="M507" s="8"/>
    </row>
    <row r="508" spans="1:18" ht="55.9" thickBot="1">
      <c r="A508" s="8" t="s">
        <v>940</v>
      </c>
      <c r="B508" s="4" t="str">
        <f>StateSelfAssessment!A334</f>
        <v>3.5.4 State should require instructor candidates to successfully complete other pre or post courses/requirements as prescribed by the State, such as a course in first aid/CPR and automated external defibrillators (AED)</v>
      </c>
      <c r="C508" s="5" t="str">
        <f>StateSelfAssessment!B334</f>
        <v>Yes</v>
      </c>
      <c r="D508" s="5" t="str">
        <f>StateSelfAssessment!C334</f>
        <v>Yes</v>
      </c>
      <c r="F508" s="8" t="s">
        <v>940</v>
      </c>
      <c r="G508" s="141" t="s">
        <v>941</v>
      </c>
      <c r="M508" s="8" t="s">
        <v>940</v>
      </c>
      <c r="N508" s="141" t="s">
        <v>941</v>
      </c>
    </row>
    <row r="509" spans="1:18" ht="14.25" thickBot="1">
      <c r="A509" s="8">
        <v>3.6</v>
      </c>
      <c r="B509" s="411" t="s">
        <v>1810</v>
      </c>
      <c r="C509" s="412"/>
      <c r="D509" s="413"/>
      <c r="F509" s="8">
        <v>3.6</v>
      </c>
      <c r="G509" s="393" t="s">
        <v>942</v>
      </c>
      <c r="H509" s="394"/>
      <c r="I509" s="394"/>
      <c r="J509" s="394"/>
      <c r="K509" s="395"/>
      <c r="M509" s="8">
        <v>3.6</v>
      </c>
      <c r="N509" s="393" t="s">
        <v>942</v>
      </c>
      <c r="O509" s="394"/>
      <c r="P509" s="395"/>
    </row>
    <row r="510" spans="1:18" ht="28.15" thickBot="1">
      <c r="A510" s="8" t="s">
        <v>943</v>
      </c>
      <c r="B510" s="4" t="str">
        <f>StateSelfAssessment!A336</f>
        <v>3.6.1 Do you meet the specifications in Attachment C Five Stages for Instructor Training?</v>
      </c>
      <c r="C510" s="5" t="str">
        <f>StateSelfAssessment!B336</f>
        <v>Yes</v>
      </c>
      <c r="D510" s="5" t="str">
        <f>StateSelfAssessment!C336</f>
        <v>Yes</v>
      </c>
      <c r="F510" s="8" t="s">
        <v>943</v>
      </c>
      <c r="G510" s="141" t="s">
        <v>944</v>
      </c>
      <c r="M510" s="8" t="s">
        <v>943</v>
      </c>
      <c r="N510" s="141" t="s">
        <v>944</v>
      </c>
    </row>
    <row r="511" spans="1:18" ht="28.15" thickBot="1">
      <c r="A511" s="8" t="s">
        <v>946</v>
      </c>
      <c r="B511" s="4" t="str">
        <f>StateSelfAssessment!A337</f>
        <v>3.6.2 Do you use the ANSTSE model instructor training curriculum for the teaching task?</v>
      </c>
      <c r="C511" s="5" t="str">
        <f>StateSelfAssessment!B337</f>
        <v>Yes</v>
      </c>
      <c r="D511" s="5" t="str">
        <f>StateSelfAssessment!C337</f>
        <v>Yes</v>
      </c>
      <c r="F511" s="8" t="s">
        <v>946</v>
      </c>
      <c r="G511" s="141" t="s">
        <v>947</v>
      </c>
      <c r="M511" s="8" t="s">
        <v>946</v>
      </c>
      <c r="N511" s="141" t="s">
        <v>947</v>
      </c>
    </row>
    <row r="512" spans="1:18" ht="28.15" thickBot="1">
      <c r="A512" s="8">
        <v>4</v>
      </c>
      <c r="B512" s="6" t="s">
        <v>969</v>
      </c>
      <c r="C512" s="1" t="s">
        <v>1166</v>
      </c>
      <c r="D512" s="1" t="s">
        <v>1167</v>
      </c>
      <c r="F512" s="8">
        <v>4</v>
      </c>
      <c r="G512" s="94" t="s">
        <v>969</v>
      </c>
      <c r="H512" s="125" t="s">
        <v>1507</v>
      </c>
      <c r="I512" s="126" t="s">
        <v>1508</v>
      </c>
      <c r="J512" s="127" t="s">
        <v>1509</v>
      </c>
      <c r="K512" s="127" t="s">
        <v>1510</v>
      </c>
      <c r="M512" s="8">
        <v>4</v>
      </c>
      <c r="N512" s="121" t="s">
        <v>969</v>
      </c>
      <c r="O512" s="125" t="s">
        <v>1507</v>
      </c>
      <c r="P512" s="126" t="s">
        <v>1512</v>
      </c>
      <c r="Q512" s="127" t="s">
        <v>1509</v>
      </c>
      <c r="R512" s="127" t="s">
        <v>1513</v>
      </c>
    </row>
    <row r="513" spans="1:16" ht="33" customHeight="1" thickBot="1">
      <c r="A513" s="8">
        <v>4.0999999999999996</v>
      </c>
      <c r="B513" s="402" t="s">
        <v>970</v>
      </c>
      <c r="C513" s="403"/>
      <c r="D513" s="404"/>
      <c r="F513" s="8">
        <v>4.0999999999999996</v>
      </c>
      <c r="G513" s="399" t="s">
        <v>970</v>
      </c>
      <c r="H513" s="400"/>
      <c r="I513" s="400"/>
      <c r="J513" s="400"/>
      <c r="K513" s="401"/>
      <c r="M513" s="8">
        <v>4.0999999999999996</v>
      </c>
      <c r="N513" s="399" t="s">
        <v>970</v>
      </c>
      <c r="O513" s="400"/>
      <c r="P513" s="401"/>
    </row>
    <row r="514" spans="1:16" ht="55.9" thickBot="1">
      <c r="A514" s="8" t="s">
        <v>971</v>
      </c>
      <c r="B514" s="2" t="str">
        <f>StateSelfAssessment!A339</f>
        <v>4.1.1 States shall have a formal system for communication and collaboration between the State driver education agency/agencies and the State driver licensing authority. This system must share information between these agencies</v>
      </c>
      <c r="C514" s="3" t="str">
        <f>StateSelfAssessment!B339</f>
        <v>Yes</v>
      </c>
      <c r="D514" s="3" t="str">
        <f>StateSelfAssessment!C339</f>
        <v>Yes</v>
      </c>
      <c r="F514" s="8" t="s">
        <v>971</v>
      </c>
      <c r="G514" s="141" t="s">
        <v>972</v>
      </c>
      <c r="M514" s="8" t="s">
        <v>971</v>
      </c>
      <c r="N514" s="141" t="s">
        <v>972</v>
      </c>
    </row>
    <row r="515" spans="1:16" ht="40.9" thickBot="1">
      <c r="B515" s="64"/>
      <c r="C515" s="65"/>
      <c r="D515" s="66"/>
      <c r="F515" s="8"/>
      <c r="G515" s="59" t="s">
        <v>1811</v>
      </c>
      <c r="M515" s="8"/>
    </row>
    <row r="516" spans="1:16" ht="14.25" thickBot="1">
      <c r="A516" s="8">
        <v>4.2</v>
      </c>
      <c r="B516" s="402" t="s">
        <v>1812</v>
      </c>
      <c r="C516" s="403"/>
      <c r="D516" s="404"/>
      <c r="F516" s="8">
        <v>4.2</v>
      </c>
      <c r="G516" s="393" t="s">
        <v>976</v>
      </c>
      <c r="H516" s="394"/>
      <c r="I516" s="394"/>
      <c r="J516" s="394"/>
      <c r="K516" s="395"/>
      <c r="M516" s="8">
        <v>4.2</v>
      </c>
      <c r="N516" s="393" t="s">
        <v>976</v>
      </c>
      <c r="O516" s="394"/>
      <c r="P516" s="395"/>
    </row>
    <row r="517" spans="1:16" ht="69.75" thickBot="1">
      <c r="A517" s="8" t="s">
        <v>977</v>
      </c>
      <c r="B517" s="2" t="str">
        <f>StateSelfAssessment!A341</f>
        <v>4.2.1 States shall adopt a comprehensive three-stage Graduated Driver Licensing (GDL) system that contains the recommended GDL components and restrictions as featured in the National Highway Traffic Safety Administration (NHTSA) GDL Model. See Attachment F.</v>
      </c>
      <c r="C517" s="3" t="str">
        <f>StateSelfAssessment!B341</f>
        <v>No</v>
      </c>
      <c r="D517" s="3" t="str">
        <f>StateSelfAssessment!C341</f>
        <v>No</v>
      </c>
      <c r="F517" s="8" t="s">
        <v>977</v>
      </c>
      <c r="G517" s="141" t="s">
        <v>1478</v>
      </c>
      <c r="M517" s="8" t="s">
        <v>977</v>
      </c>
      <c r="N517" s="141" t="s">
        <v>1478</v>
      </c>
    </row>
    <row r="518" spans="1:16" ht="27.4" thickBot="1">
      <c r="B518" s="2"/>
      <c r="C518" s="3"/>
      <c r="D518" s="3"/>
      <c r="F518" s="8"/>
      <c r="G518" s="59" t="s">
        <v>979</v>
      </c>
      <c r="M518" s="8"/>
    </row>
    <row r="519" spans="1:16" ht="42" thickBot="1">
      <c r="A519" s="8" t="s">
        <v>984</v>
      </c>
      <c r="B519" s="2" t="str">
        <f>StateSelfAssessment!A342</f>
        <v>4.2.2 States shall have a GDL system that includes, incorporates, or integrates multi-stage driver education that meets these Novice Teen Driver Education and Training Administrative Standards</v>
      </c>
      <c r="C519" s="3" t="str">
        <f>StateSelfAssessment!B342</f>
        <v>Planned</v>
      </c>
      <c r="D519" s="3" t="str">
        <f>StateSelfAssessment!C342</f>
        <v>Planned</v>
      </c>
      <c r="F519" s="8" t="s">
        <v>984</v>
      </c>
      <c r="G519" s="141" t="s">
        <v>985</v>
      </c>
      <c r="M519" s="8" t="s">
        <v>984</v>
      </c>
      <c r="N519" s="141" t="s">
        <v>985</v>
      </c>
    </row>
    <row r="520" spans="1:16" ht="27.4" thickBot="1">
      <c r="B520" s="2"/>
      <c r="C520" s="3"/>
      <c r="D520" s="3"/>
      <c r="F520" s="8"/>
      <c r="G520" s="59" t="s">
        <v>986</v>
      </c>
      <c r="M520" s="8"/>
    </row>
    <row r="521" spans="1:16" ht="14.25" thickBot="1">
      <c r="B521" s="4"/>
      <c r="C521" s="5"/>
      <c r="D521" s="5"/>
      <c r="F521" s="8"/>
      <c r="G521" s="59" t="s">
        <v>989</v>
      </c>
      <c r="M521" s="8"/>
    </row>
    <row r="522" spans="1:16" ht="27.4" thickBot="1">
      <c r="B522" s="4"/>
      <c r="C522" s="5"/>
      <c r="D522" s="5"/>
      <c r="F522" s="8"/>
      <c r="G522" s="59" t="s">
        <v>994</v>
      </c>
      <c r="M522" s="8"/>
    </row>
    <row r="523" spans="1:16" ht="27.4" thickBot="1">
      <c r="B523" s="4"/>
      <c r="C523" s="5"/>
      <c r="D523" s="5"/>
      <c r="F523" s="8"/>
      <c r="G523" s="59" t="s">
        <v>997</v>
      </c>
      <c r="M523" s="8"/>
    </row>
    <row r="524" spans="1:16" ht="27.4" thickBot="1">
      <c r="B524" s="4"/>
      <c r="C524" s="5"/>
      <c r="D524" s="5"/>
      <c r="F524" s="8"/>
      <c r="G524" s="59" t="s">
        <v>1001</v>
      </c>
      <c r="M524" s="8"/>
    </row>
    <row r="525" spans="1:16" ht="27.4" thickBot="1">
      <c r="B525" s="4"/>
      <c r="C525" s="5"/>
      <c r="D525" s="5"/>
      <c r="F525" s="8"/>
      <c r="G525" s="59" t="s">
        <v>1004</v>
      </c>
      <c r="M525" s="8"/>
    </row>
    <row r="526" spans="1:16" ht="55.9" thickBot="1">
      <c r="A526" s="8" t="s">
        <v>1007</v>
      </c>
      <c r="B526" s="2" t="str">
        <f>StateSelfAssessment!A343</f>
        <v>4.2.3 States should not reduce the time requirements in the GDL process for successful completion of driver education. Instead, States should consider extending the GDL process for those who do not take driver education</v>
      </c>
      <c r="C526" s="3" t="str">
        <f>StateSelfAssessment!B343</f>
        <v>No</v>
      </c>
      <c r="D526" s="3" t="str">
        <f>StateSelfAssessment!C343</f>
        <v>No</v>
      </c>
      <c r="F526" s="8" t="s">
        <v>1007</v>
      </c>
      <c r="G526" s="141" t="s">
        <v>1008</v>
      </c>
      <c r="M526" s="8" t="s">
        <v>1007</v>
      </c>
      <c r="N526" s="141" t="s">
        <v>1008</v>
      </c>
    </row>
    <row r="527" spans="1:16" ht="27.4" thickBot="1">
      <c r="B527" s="64"/>
      <c r="C527" s="65"/>
      <c r="D527" s="66"/>
      <c r="F527" s="8"/>
      <c r="G527" s="59" t="s">
        <v>1009</v>
      </c>
      <c r="M527" s="8"/>
    </row>
    <row r="528" spans="1:16" ht="14.25" thickBot="1">
      <c r="A528" s="8">
        <v>4.3</v>
      </c>
      <c r="B528" s="402" t="s">
        <v>1012</v>
      </c>
      <c r="C528" s="403"/>
      <c r="D528" s="404"/>
      <c r="F528" s="8">
        <v>4.3</v>
      </c>
      <c r="G528" s="144" t="s">
        <v>1012</v>
      </c>
      <c r="H528" s="356"/>
      <c r="I528" s="356"/>
      <c r="J528" s="356"/>
      <c r="K528" s="357"/>
      <c r="M528" s="8">
        <v>4.3</v>
      </c>
      <c r="N528" s="399" t="s">
        <v>1012</v>
      </c>
      <c r="O528" s="400"/>
      <c r="P528" s="401"/>
    </row>
    <row r="529" spans="1:18" ht="55.9" thickBot="1">
      <c r="A529" s="8" t="s">
        <v>1013</v>
      </c>
      <c r="B529" s="2" t="str">
        <f>StateSelfAssessment!A345</f>
        <v>4.3.1 States shall provide information and education on novice driving requirements and restrictions to judges, prosecutors, courts, and law enforcement officials charged with adjudicating or enforcing GDL laws</v>
      </c>
      <c r="C529" s="3" t="str">
        <f>StateSelfAssessment!B345</f>
        <v>No</v>
      </c>
      <c r="D529" s="3" t="str">
        <f>StateSelfAssessment!C345</f>
        <v>No</v>
      </c>
      <c r="F529" s="8" t="s">
        <v>1013</v>
      </c>
      <c r="G529" s="141" t="s">
        <v>1014</v>
      </c>
      <c r="M529" s="8" t="s">
        <v>1013</v>
      </c>
      <c r="N529" s="141" t="s">
        <v>1014</v>
      </c>
    </row>
    <row r="530" spans="1:18" ht="27.4" thickBot="1">
      <c r="B530" s="2"/>
      <c r="C530" s="3"/>
      <c r="D530" s="3"/>
      <c r="F530" s="8"/>
      <c r="G530" s="59" t="s">
        <v>1015</v>
      </c>
      <c r="M530" s="8"/>
    </row>
    <row r="531" spans="1:18" ht="42" thickBot="1">
      <c r="A531" s="8" t="s">
        <v>1018</v>
      </c>
      <c r="B531" s="2" t="str">
        <f>StateSelfAssessment!A346</f>
        <v>4.3.2 States shall ensure that sanctions for noncompliance with GDL requirements by novice drivers are developed and enforced uniformly</v>
      </c>
      <c r="C531" s="3" t="str">
        <f>StateSelfAssessment!B346</f>
        <v>Yes</v>
      </c>
      <c r="D531" s="3" t="str">
        <f>StateSelfAssessment!C346</f>
        <v>Yes</v>
      </c>
      <c r="F531" s="8" t="s">
        <v>1018</v>
      </c>
      <c r="G531" s="141" t="s">
        <v>1019</v>
      </c>
      <c r="M531" s="8" t="s">
        <v>1018</v>
      </c>
      <c r="N531" s="141" t="s">
        <v>1019</v>
      </c>
    </row>
    <row r="532" spans="1:18" ht="40.9" thickBot="1">
      <c r="B532" s="2"/>
      <c r="C532" s="3"/>
      <c r="D532" s="3"/>
      <c r="F532" s="8"/>
      <c r="G532" s="59" t="s">
        <v>1020</v>
      </c>
      <c r="M532" s="8"/>
    </row>
    <row r="533" spans="1:18" ht="28.15" thickBot="1">
      <c r="A533" s="8" t="s">
        <v>1023</v>
      </c>
      <c r="B533" s="2" t="str">
        <f>StateSelfAssessment!A347</f>
        <v>4.3.3 States should evaluate enforcement efforts to determine effectiveness</v>
      </c>
      <c r="C533" s="3" t="str">
        <f>StateSelfAssessment!B347</f>
        <v>Yes</v>
      </c>
      <c r="D533" s="3" t="str">
        <f>StateSelfAssessment!C347</f>
        <v>Yes</v>
      </c>
      <c r="F533" s="8" t="s">
        <v>1023</v>
      </c>
      <c r="G533" s="141" t="s">
        <v>1024</v>
      </c>
      <c r="M533" s="8" t="s">
        <v>1023</v>
      </c>
      <c r="N533" s="141" t="s">
        <v>1024</v>
      </c>
    </row>
    <row r="534" spans="1:18" ht="14.25" thickBot="1">
      <c r="B534" s="64"/>
      <c r="C534" s="65"/>
      <c r="D534" s="66"/>
      <c r="F534" s="8"/>
      <c r="G534" s="59" t="s">
        <v>1025</v>
      </c>
      <c r="M534" s="8"/>
    </row>
    <row r="535" spans="1:18" ht="14.25" thickBot="1">
      <c r="B535" s="64"/>
      <c r="C535" s="65"/>
      <c r="D535" s="66"/>
      <c r="F535" s="8"/>
      <c r="G535" s="59" t="s">
        <v>1028</v>
      </c>
      <c r="M535" s="8"/>
    </row>
    <row r="536" spans="1:18" ht="14.25" thickBot="1">
      <c r="A536" s="8">
        <v>4.4000000000000004</v>
      </c>
      <c r="B536" s="402" t="s">
        <v>1031</v>
      </c>
      <c r="C536" s="403"/>
      <c r="D536" s="404"/>
      <c r="F536" s="8">
        <v>4.4000000000000004</v>
      </c>
      <c r="G536" s="144" t="s">
        <v>1031</v>
      </c>
      <c r="H536" s="356"/>
      <c r="I536" s="356"/>
      <c r="J536" s="356"/>
      <c r="K536" s="357"/>
      <c r="M536" s="8">
        <v>4.4000000000000004</v>
      </c>
      <c r="N536" s="399" t="s">
        <v>1031</v>
      </c>
      <c r="O536" s="400"/>
      <c r="P536" s="401"/>
    </row>
    <row r="537" spans="1:18" ht="28.15" thickBot="1">
      <c r="A537" s="8" t="s">
        <v>1032</v>
      </c>
      <c r="B537" s="2" t="str">
        <f>StateSelfAssessment!A349</f>
        <v>4.4.1 States shall ensure that State licensing knowledge and skills tests are empirically based and reflect the national standards</v>
      </c>
      <c r="C537" s="3" t="str">
        <f>StateSelfAssessment!B349</f>
        <v>Yes</v>
      </c>
      <c r="D537" s="3" t="str">
        <f>StateSelfAssessment!C349</f>
        <v>Yes</v>
      </c>
      <c r="F537" s="8" t="s">
        <v>1032</v>
      </c>
      <c r="G537" s="141" t="s">
        <v>1033</v>
      </c>
      <c r="M537" s="8" t="s">
        <v>1032</v>
      </c>
      <c r="N537" s="141" t="s">
        <v>1033</v>
      </c>
    </row>
    <row r="538" spans="1:18" ht="27.4" thickBot="1">
      <c r="B538" s="2"/>
      <c r="C538" s="3"/>
      <c r="D538" s="3"/>
      <c r="F538" s="8"/>
      <c r="G538" s="59" t="s">
        <v>1034</v>
      </c>
      <c r="M538" s="8"/>
    </row>
    <row r="539" spans="1:18" ht="69.75" thickBot="1">
      <c r="A539" s="8" t="s">
        <v>1037</v>
      </c>
      <c r="B539" s="2" t="str">
        <f>StateSelfAssessment!A350</f>
        <v>4.4.2 States shall develop and implement a valid and reliable driver’s license knowledge and skills test, such as the AAMVA NMDTS, which assesses the novice driver’s understanding of laws and principles of driving and that assesses their ability to operate a motor vehicle</v>
      </c>
      <c r="C539" s="3" t="str">
        <f>StateSelfAssessment!B350</f>
        <v>Yes</v>
      </c>
      <c r="D539" s="3" t="str">
        <f>StateSelfAssessment!C350</f>
        <v>Yes</v>
      </c>
      <c r="F539" s="8" t="s">
        <v>1037</v>
      </c>
      <c r="G539" s="141" t="s">
        <v>1481</v>
      </c>
      <c r="M539" s="8" t="s">
        <v>1037</v>
      </c>
      <c r="N539" s="141" t="s">
        <v>1481</v>
      </c>
    </row>
    <row r="540" spans="1:18" ht="27.4" thickBot="1">
      <c r="B540" s="95"/>
      <c r="C540" s="96"/>
      <c r="D540" s="96"/>
      <c r="F540" s="8"/>
      <c r="G540" s="59" t="s">
        <v>1039</v>
      </c>
      <c r="M540" s="8"/>
    </row>
    <row r="541" spans="1:18" ht="28.15" thickBot="1">
      <c r="A541" s="8">
        <v>5</v>
      </c>
      <c r="B541" s="6" t="s">
        <v>1057</v>
      </c>
      <c r="C541" s="1" t="s">
        <v>1166</v>
      </c>
      <c r="D541" s="1" t="s">
        <v>1167</v>
      </c>
      <c r="F541" s="8">
        <v>5</v>
      </c>
      <c r="G541" s="58" t="s">
        <v>1057</v>
      </c>
      <c r="H541" s="125" t="s">
        <v>1507</v>
      </c>
      <c r="I541" s="126" t="s">
        <v>1508</v>
      </c>
      <c r="J541" s="127" t="s">
        <v>1509</v>
      </c>
      <c r="K541" s="127" t="s">
        <v>1510</v>
      </c>
      <c r="M541" s="8">
        <v>5</v>
      </c>
      <c r="N541" s="121" t="s">
        <v>1057</v>
      </c>
      <c r="O541" s="125" t="s">
        <v>1507</v>
      </c>
      <c r="P541" s="126" t="s">
        <v>1512</v>
      </c>
      <c r="Q541" s="127" t="s">
        <v>1509</v>
      </c>
      <c r="R541" s="127" t="s">
        <v>1513</v>
      </c>
    </row>
    <row r="542" spans="1:18" ht="14.25" thickBot="1">
      <c r="A542" s="8">
        <v>5.0999999999999996</v>
      </c>
      <c r="B542" s="411" t="s">
        <v>1058</v>
      </c>
      <c r="C542" s="412"/>
      <c r="D542" s="413"/>
      <c r="F542" s="8">
        <v>5.0999999999999996</v>
      </c>
      <c r="G542" s="144" t="s">
        <v>1058</v>
      </c>
      <c r="H542" s="361"/>
      <c r="I542" s="361"/>
      <c r="J542" s="361"/>
      <c r="K542" s="362"/>
      <c r="M542" s="8">
        <v>5.0999999999999996</v>
      </c>
      <c r="N542" s="399" t="s">
        <v>1058</v>
      </c>
      <c r="O542" s="400"/>
      <c r="P542" s="401"/>
    </row>
    <row r="543" spans="1:18" ht="28.15" thickBot="1">
      <c r="A543" s="8" t="s">
        <v>1059</v>
      </c>
      <c r="B543" s="4" t="str">
        <f>StateSelfAssessment!A352</f>
        <v>5.1.1 States shall require the parent/ guardian of a novice driver to follow the requirements of the GDL program, including:</v>
      </c>
      <c r="C543" s="5"/>
      <c r="D543" s="5"/>
      <c r="F543" s="8" t="s">
        <v>1059</v>
      </c>
      <c r="G543" s="141" t="s">
        <v>1060</v>
      </c>
      <c r="M543" s="8" t="s">
        <v>1059</v>
      </c>
      <c r="N543" s="141" t="s">
        <v>1060</v>
      </c>
    </row>
    <row r="544" spans="1:18" ht="27.4" thickBot="1">
      <c r="B544" s="4"/>
      <c r="C544" s="5"/>
      <c r="D544" s="5"/>
      <c r="F544" s="8"/>
      <c r="G544" s="59" t="s">
        <v>1061</v>
      </c>
      <c r="M544" s="8"/>
    </row>
    <row r="545" spans="1:16" ht="27.4" thickBot="1">
      <c r="B545" s="4" t="str">
        <f>StateSelfAssessment!A353</f>
        <v>• supervising an extended learner permit period of at least six (6) months;</v>
      </c>
      <c r="C545" s="5" t="str">
        <f>StateSelfAssessment!B353</f>
        <v>No</v>
      </c>
      <c r="D545" s="5" t="str">
        <f>StateSelfAssessment!C353</f>
        <v>No</v>
      </c>
      <c r="F545" s="8"/>
      <c r="G545" s="59" t="s">
        <v>1066</v>
      </c>
      <c r="M545" s="8"/>
    </row>
    <row r="546" spans="1:16" ht="27.4" thickBot="1">
      <c r="B546" s="4" t="str">
        <f>StateSelfAssessment!A354</f>
        <v>• providing weekly supervised practice driving in a wide variety of increasingly</v>
      </c>
      <c r="C546" s="5" t="str">
        <f>StateSelfAssessment!B354</f>
        <v>No</v>
      </c>
      <c r="D546" s="5" t="str">
        <f>StateSelfAssessment!C354</f>
        <v>No</v>
      </c>
      <c r="F546" s="8"/>
      <c r="G546" s="59" t="s">
        <v>1069</v>
      </c>
      <c r="M546" s="8"/>
    </row>
    <row r="547" spans="1:16" ht="27.4" thickBot="1">
      <c r="B547" s="4" t="str">
        <f>StateSelfAssessment!A355</f>
        <v>• challenging driving situations;</v>
      </c>
      <c r="C547" s="5" t="str">
        <f>StateSelfAssessment!B355</f>
        <v>Yes</v>
      </c>
      <c r="D547" s="5" t="str">
        <f>StateSelfAssessment!C355</f>
        <v>Yes</v>
      </c>
      <c r="F547" s="8"/>
      <c r="G547" s="59" t="s">
        <v>1073</v>
      </c>
      <c r="M547" s="8"/>
    </row>
    <row r="548" spans="1:16" ht="40.9" thickBot="1">
      <c r="B548" s="4" t="str">
        <f>StateSelfAssessment!A356</f>
        <v>• conducting a minimum of fifty (50) hours of supervised practice driving.</v>
      </c>
      <c r="C548" s="5" t="str">
        <f>StateSelfAssessment!B356</f>
        <v>No</v>
      </c>
      <c r="D548" s="5" t="str">
        <f>StateSelfAssessment!C356</f>
        <v>No</v>
      </c>
      <c r="F548" s="8"/>
      <c r="G548" s="59" t="s">
        <v>1076</v>
      </c>
      <c r="M548" s="8"/>
    </row>
    <row r="549" spans="1:16" ht="27.4" thickBot="1">
      <c r="B549" s="4"/>
      <c r="C549" s="5"/>
      <c r="D549" s="5"/>
      <c r="F549" s="8"/>
      <c r="G549" s="59" t="s">
        <v>1080</v>
      </c>
      <c r="M549" s="8"/>
    </row>
    <row r="550" spans="1:16" ht="40.9" thickBot="1">
      <c r="B550" s="4"/>
      <c r="C550" s="5"/>
      <c r="D550" s="5"/>
      <c r="F550" s="8"/>
      <c r="G550" s="59" t="s">
        <v>1084</v>
      </c>
      <c r="M550" s="8"/>
    </row>
    <row r="551" spans="1:16" ht="27.4" thickBot="1">
      <c r="B551" s="4"/>
      <c r="C551" s="5"/>
      <c r="D551" s="5"/>
      <c r="F551" s="8"/>
      <c r="G551" s="59" t="s">
        <v>1087</v>
      </c>
      <c r="M551" s="8"/>
    </row>
    <row r="552" spans="1:16" ht="83.65" thickBot="1">
      <c r="A552" s="8" t="s">
        <v>1089</v>
      </c>
      <c r="B552" s="2" t="str">
        <f>StateSelfAssessment!A357</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552" s="3" t="str">
        <f>StateSelfAssessment!B357</f>
        <v>Yes</v>
      </c>
      <c r="D552" s="3" t="str">
        <f>StateSelfAssessment!C357</f>
        <v>Yes</v>
      </c>
      <c r="F552" s="8" t="s">
        <v>1089</v>
      </c>
      <c r="G552" s="141" t="s">
        <v>1487</v>
      </c>
      <c r="M552" s="8" t="s">
        <v>1089</v>
      </c>
      <c r="N552" s="141" t="s">
        <v>1487</v>
      </c>
    </row>
    <row r="553" spans="1:16" ht="27.4" thickBot="1">
      <c r="B553" s="64"/>
      <c r="C553" s="65"/>
      <c r="D553" s="66"/>
      <c r="F553" s="8"/>
      <c r="G553" s="59" t="s">
        <v>1091</v>
      </c>
      <c r="M553" s="8"/>
    </row>
    <row r="554" spans="1:16" ht="14.25" thickBot="1">
      <c r="B554" s="64"/>
      <c r="C554" s="65"/>
      <c r="D554" s="66"/>
      <c r="F554" s="8"/>
      <c r="G554" s="59" t="s">
        <v>1094</v>
      </c>
      <c r="M554" s="8"/>
    </row>
    <row r="555" spans="1:16" ht="14.25" thickBot="1">
      <c r="A555" s="8">
        <v>5.2</v>
      </c>
      <c r="B555" s="402" t="s">
        <v>1096</v>
      </c>
      <c r="C555" s="403"/>
      <c r="D555" s="404"/>
      <c r="F555" s="8">
        <v>5.2</v>
      </c>
      <c r="G555" s="144" t="s">
        <v>1096</v>
      </c>
      <c r="H555" s="356"/>
      <c r="I555" s="356"/>
      <c r="J555" s="356"/>
      <c r="K555" s="357"/>
      <c r="M555" s="8">
        <v>5.2</v>
      </c>
      <c r="N555" s="399" t="s">
        <v>1096</v>
      </c>
      <c r="O555" s="400"/>
      <c r="P555" s="401"/>
    </row>
    <row r="556" spans="1:16" ht="28.15" thickBot="1">
      <c r="A556" s="8" t="s">
        <v>1097</v>
      </c>
      <c r="B556" s="2" t="str">
        <f>StateSelfAssessment!A359</f>
        <v>5.2.1 States shall require the parent of a teen driver to complete a parent seminar prior to or at the start of the course</v>
      </c>
      <c r="C556" s="3" t="str">
        <f>StateSelfAssessment!B359</f>
        <v>Yes</v>
      </c>
      <c r="D556" s="3" t="str">
        <f>StateSelfAssessment!C359</f>
        <v>Yes</v>
      </c>
      <c r="F556" s="8" t="s">
        <v>1097</v>
      </c>
      <c r="G556" s="141" t="s">
        <v>1098</v>
      </c>
      <c r="M556" s="8" t="s">
        <v>1097</v>
      </c>
      <c r="N556" s="141" t="s">
        <v>1098</v>
      </c>
    </row>
    <row r="557" spans="1:16" ht="14.25" thickBot="1">
      <c r="B557" s="2"/>
      <c r="C557" s="3"/>
      <c r="D557" s="3"/>
      <c r="F557" s="8"/>
      <c r="G557" s="59" t="s">
        <v>1099</v>
      </c>
      <c r="M557" s="8"/>
    </row>
    <row r="558" spans="1:16" ht="27.4" thickBot="1">
      <c r="B558" s="2"/>
      <c r="C558" s="3"/>
      <c r="D558" s="3"/>
      <c r="F558" s="8"/>
      <c r="G558" s="59" t="s">
        <v>1103</v>
      </c>
      <c r="M558" s="8"/>
    </row>
    <row r="559" spans="1:16" ht="42" thickBot="1">
      <c r="A559" s="8" t="s">
        <v>1106</v>
      </c>
      <c r="B559" s="4" t="str">
        <f>StateSelfAssessment!A360</f>
        <v>5.2.2 States should ensure that the parent seminar outlines the parent’s responsibility and opportunities to reduce his or her teen’ s risk, and should include, but not be limited to</v>
      </c>
      <c r="C559" s="5"/>
      <c r="D559" s="5"/>
      <c r="F559" s="8" t="s">
        <v>1106</v>
      </c>
      <c r="G559" s="141" t="s">
        <v>1107</v>
      </c>
      <c r="M559" s="8" t="s">
        <v>1106</v>
      </c>
      <c r="N559" s="141" t="s">
        <v>1107</v>
      </c>
    </row>
    <row r="560" spans="1:16" ht="14.25" thickBot="1">
      <c r="B560" s="4"/>
      <c r="C560" s="5"/>
      <c r="D560" s="5"/>
      <c r="F560" s="8"/>
      <c r="G560" s="59" t="s">
        <v>1108</v>
      </c>
      <c r="M560" s="8"/>
    </row>
    <row r="561" spans="1:16" ht="14.25" thickBot="1">
      <c r="A561" s="8" t="s">
        <v>1111</v>
      </c>
      <c r="B561" s="4" t="str">
        <f>StateSelfAssessment!A361</f>
        <v>5.2.2 a. Modeling safe driving behavior</v>
      </c>
      <c r="C561" s="5" t="str">
        <f>StateSelfAssessment!B361</f>
        <v>Yes</v>
      </c>
      <c r="D561" s="5" t="str">
        <f>StateSelfAssessment!C361</f>
        <v>Yes</v>
      </c>
      <c r="F561" s="8" t="s">
        <v>1111</v>
      </c>
      <c r="M561" s="8" t="s">
        <v>1111</v>
      </c>
    </row>
    <row r="562" spans="1:16" ht="27.4" thickBot="1">
      <c r="A562" s="8" t="s">
        <v>1113</v>
      </c>
      <c r="B562" s="4" t="str">
        <f>StateSelfAssessment!A362</f>
        <v>5.2.2 b. Determining the readiness of the teen to begin the learning process</v>
      </c>
      <c r="C562" s="5" t="str">
        <f>StateSelfAssessment!B362</f>
        <v>No</v>
      </c>
      <c r="D562" s="5" t="str">
        <f>StateSelfAssessment!C362</f>
        <v>No</v>
      </c>
      <c r="F562" s="8" t="s">
        <v>1113</v>
      </c>
      <c r="M562" s="8" t="s">
        <v>1113</v>
      </c>
    </row>
    <row r="563" spans="1:16" ht="27.4" thickBot="1">
      <c r="A563" s="8" t="s">
        <v>1114</v>
      </c>
      <c r="B563" s="4" t="str">
        <f>StateSelfAssessment!A363</f>
        <v>5.2.2 c. Managing the novice driver’s overall learning-to-drive experience</v>
      </c>
      <c r="C563" s="5" t="str">
        <f>StateSelfAssessment!B363</f>
        <v>No</v>
      </c>
      <c r="D563" s="5" t="str">
        <f>StateSelfAssessment!C363</f>
        <v>No</v>
      </c>
      <c r="F563" s="8" t="s">
        <v>1114</v>
      </c>
      <c r="M563" s="8" t="s">
        <v>1114</v>
      </c>
    </row>
    <row r="564" spans="1:16" ht="14.25" thickBot="1">
      <c r="A564" s="8" t="s">
        <v>1115</v>
      </c>
      <c r="B564" s="4" t="str">
        <f>StateSelfAssessment!A364</f>
        <v>5.2.2 d. Conducting effective supervised practice driving</v>
      </c>
      <c r="C564" s="5" t="str">
        <f>StateSelfAssessment!B364</f>
        <v>Yes</v>
      </c>
      <c r="D564" s="5" t="str">
        <f>StateSelfAssessment!C364</f>
        <v>Yes</v>
      </c>
      <c r="F564" s="8" t="s">
        <v>1115</v>
      </c>
      <c r="M564" s="8" t="s">
        <v>1115</v>
      </c>
    </row>
    <row r="565" spans="1:16" ht="27.4" thickBot="1">
      <c r="A565" s="8" t="s">
        <v>1116</v>
      </c>
      <c r="B565" s="4" t="str">
        <f>StateSelfAssessment!A365</f>
        <v>5.2.2 e. Determining the teen’s readiness to advance to the next licensing stage and assume broader driving privileges</v>
      </c>
      <c r="C565" s="5" t="str">
        <f>StateSelfAssessment!B365</f>
        <v>No</v>
      </c>
      <c r="D565" s="5" t="str">
        <f>StateSelfAssessment!C365</f>
        <v>No</v>
      </c>
      <c r="F565" s="8" t="s">
        <v>1116</v>
      </c>
      <c r="M565" s="8" t="s">
        <v>1116</v>
      </c>
    </row>
    <row r="566" spans="1:16" ht="67.900000000000006" thickBot="1">
      <c r="A566" s="8" t="s">
        <v>1117</v>
      </c>
      <c r="B566" s="4" t="str">
        <f>StateSelfAssessment!A366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566" s="5" t="str">
        <f>StateSelfAssessment!B366</f>
        <v>No</v>
      </c>
      <c r="D566" s="5" t="str">
        <f>StateSelfAssessment!C366</f>
        <v>No</v>
      </c>
      <c r="F566" s="8" t="s">
        <v>1117</v>
      </c>
      <c r="M566" s="8" t="s">
        <v>1117</v>
      </c>
    </row>
    <row r="567" spans="1:16" ht="14.25" thickBot="1">
      <c r="A567" s="8">
        <v>5.3</v>
      </c>
      <c r="B567" s="411" t="s">
        <v>1119</v>
      </c>
      <c r="C567" s="412"/>
      <c r="D567" s="413"/>
      <c r="F567" s="8">
        <v>5.3</v>
      </c>
      <c r="G567" s="144" t="s">
        <v>1119</v>
      </c>
      <c r="H567" s="361"/>
      <c r="I567" s="361"/>
      <c r="J567" s="361"/>
      <c r="K567" s="362"/>
      <c r="M567" s="8">
        <v>5.3</v>
      </c>
      <c r="N567" s="399" t="s">
        <v>1119</v>
      </c>
      <c r="O567" s="400"/>
      <c r="P567" s="401"/>
    </row>
    <row r="568" spans="1:16" ht="69.75" thickBot="1">
      <c r="A568" s="8" t="s">
        <v>1120</v>
      </c>
      <c r="B568" s="4" t="str">
        <f>StateSelfAssessment!A368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568" s="5" t="str">
        <f>StateSelfAssessment!B368</f>
        <v>No</v>
      </c>
      <c r="D568" s="5" t="str">
        <f>StateSelfAssessment!C368</f>
        <v>No</v>
      </c>
      <c r="F568" s="8" t="s">
        <v>1120</v>
      </c>
      <c r="G568" s="141" t="s">
        <v>1496</v>
      </c>
      <c r="M568" s="8" t="s">
        <v>1120</v>
      </c>
      <c r="N568" s="141" t="s">
        <v>1496</v>
      </c>
    </row>
    <row r="569" spans="1:16" ht="27.4" thickBot="1">
      <c r="B569" s="60"/>
      <c r="C569" s="61"/>
      <c r="D569" s="62"/>
      <c r="F569" s="8"/>
      <c r="G569" s="59" t="s">
        <v>1122</v>
      </c>
      <c r="M569" s="8"/>
    </row>
    <row r="570" spans="1:16" ht="14.25" thickBot="1">
      <c r="B570" s="60"/>
      <c r="C570" s="61"/>
      <c r="D570" s="62"/>
      <c r="F570" s="8"/>
      <c r="G570" s="59" t="s">
        <v>1126</v>
      </c>
      <c r="M570" s="8"/>
    </row>
    <row r="571" spans="1:16" ht="27.4" thickBot="1">
      <c r="B571" s="60"/>
      <c r="C571" s="61"/>
      <c r="D571" s="62"/>
      <c r="F571" s="8"/>
      <c r="G571" s="59" t="s">
        <v>1128</v>
      </c>
      <c r="M571" s="8"/>
    </row>
    <row r="572" spans="1:16" ht="14.25" thickBot="1">
      <c r="A572" s="8">
        <v>5.4</v>
      </c>
      <c r="B572" s="411" t="s">
        <v>1131</v>
      </c>
      <c r="C572" s="412"/>
      <c r="D572" s="413"/>
      <c r="F572" s="8">
        <v>5.4</v>
      </c>
      <c r="G572" s="144" t="s">
        <v>1131</v>
      </c>
      <c r="H572" s="361"/>
      <c r="I572" s="361"/>
      <c r="J572" s="361"/>
      <c r="K572" s="362"/>
      <c r="M572" s="8">
        <v>5.4</v>
      </c>
      <c r="N572" s="399" t="s">
        <v>1131</v>
      </c>
      <c r="O572" s="400"/>
      <c r="P572" s="401"/>
    </row>
    <row r="573" spans="1:16" ht="42" thickBot="1">
      <c r="A573" s="8" t="s">
        <v>1132</v>
      </c>
      <c r="B573" s="4" t="str">
        <f>StateSelfAssessment!A370</f>
        <v>5.4.1 States shall provide parents with resources to supervise their teen’s learning-to-drive experience. The resources should include but are not limited to:</v>
      </c>
      <c r="C573" s="5"/>
      <c r="D573" s="5"/>
      <c r="F573" s="8" t="s">
        <v>1132</v>
      </c>
      <c r="G573" s="141" t="s">
        <v>1133</v>
      </c>
      <c r="M573" s="8" t="s">
        <v>1132</v>
      </c>
      <c r="N573" s="141" t="s">
        <v>1133</v>
      </c>
    </row>
    <row r="574" spans="1:16" ht="27.4" thickBot="1">
      <c r="B574" s="4"/>
      <c r="C574" s="5"/>
      <c r="D574" s="5"/>
      <c r="F574" s="8"/>
      <c r="G574" s="59" t="s">
        <v>1134</v>
      </c>
      <c r="M574" s="8"/>
    </row>
    <row r="575" spans="1:16" ht="27.4" thickBot="1">
      <c r="A575" s="8" t="s">
        <v>1138</v>
      </c>
      <c r="B575" s="4" t="str">
        <f>StateSelfAssessment!A371</f>
        <v>5.4.1 a. Rules, regulations and expectations of the State GDL and Driver Education requirements</v>
      </c>
      <c r="C575" s="5" t="str">
        <f>StateSelfAssessment!B371</f>
        <v>Yes</v>
      </c>
      <c r="D575" s="5" t="str">
        <f>StateSelfAssessment!C371</f>
        <v>Yes</v>
      </c>
      <c r="F575" s="8" t="s">
        <v>1138</v>
      </c>
      <c r="M575" s="8" t="s">
        <v>1138</v>
      </c>
    </row>
    <row r="576" spans="1:16" ht="14.25" thickBot="1">
      <c r="A576" s="8" t="s">
        <v>1141</v>
      </c>
      <c r="B576" s="4" t="str">
        <f>StateSelfAssessment!A372</f>
        <v>5.4.1 b. A list of State approved driver education schools</v>
      </c>
      <c r="C576" s="5" t="str">
        <f>StateSelfAssessment!B372</f>
        <v>Yes</v>
      </c>
      <c r="D576" s="5" t="str">
        <f>StateSelfAssessment!C372</f>
        <v>Yes</v>
      </c>
      <c r="F576" s="8" t="s">
        <v>1141</v>
      </c>
      <c r="M576" s="8" t="s">
        <v>1141</v>
      </c>
    </row>
    <row r="577" spans="1:13" ht="14.25" thickBot="1">
      <c r="A577" s="8" t="s">
        <v>1143</v>
      </c>
      <c r="B577" s="4" t="str">
        <f>StateSelfAssessment!A373</f>
        <v>5.4.1 c. Access to a “Parent-Teen Driving Agreement”</v>
      </c>
      <c r="C577" s="5" t="str">
        <f>StateSelfAssessment!B373</f>
        <v>No</v>
      </c>
      <c r="D577" s="5" t="str">
        <f>StateSelfAssessment!C373</f>
        <v>No</v>
      </c>
      <c r="F577" s="8" t="s">
        <v>1143</v>
      </c>
      <c r="M577" s="8" t="s">
        <v>1143</v>
      </c>
    </row>
    <row r="578" spans="1:13" ht="27.4" thickBot="1">
      <c r="A578" s="8" t="s">
        <v>1145</v>
      </c>
      <c r="B578" s="4" t="str">
        <f>StateSelfAssessment!A374</f>
        <v>5.4.1 d. Access to a tool for logging the required hours of supervised practice</v>
      </c>
      <c r="C578" s="5" t="str">
        <f>StateSelfAssessment!B374</f>
        <v>Yes</v>
      </c>
      <c r="D578" s="5" t="str">
        <f>StateSelfAssessment!C374</f>
        <v>Yes</v>
      </c>
      <c r="F578" s="8" t="s">
        <v>1145</v>
      </c>
      <c r="M578" s="8" t="s">
        <v>1145</v>
      </c>
    </row>
    <row r="580" spans="1:13">
      <c r="B580" s="89"/>
    </row>
    <row r="581" spans="1:13">
      <c r="B581" s="89"/>
    </row>
    <row r="582" spans="1:13">
      <c r="B582" s="89"/>
    </row>
    <row r="583" spans="1:13">
      <c r="B583" s="89"/>
    </row>
    <row r="584" spans="1:13">
      <c r="B584" s="89"/>
    </row>
    <row r="585" spans="1:13">
      <c r="B585" s="89"/>
    </row>
  </sheetData>
  <mergeCells count="40">
    <mergeCell ref="G509:K509"/>
    <mergeCell ref="N509:P509"/>
    <mergeCell ref="B536:D536"/>
    <mergeCell ref="B489:D489"/>
    <mergeCell ref="B492:D492"/>
    <mergeCell ref="B497:D497"/>
    <mergeCell ref="B509:D509"/>
    <mergeCell ref="B513:D513"/>
    <mergeCell ref="B516:D516"/>
    <mergeCell ref="N497:P497"/>
    <mergeCell ref="G513:K513"/>
    <mergeCell ref="N513:P513"/>
    <mergeCell ref="G516:K516"/>
    <mergeCell ref="N516:P516"/>
    <mergeCell ref="B542:D542"/>
    <mergeCell ref="B555:D555"/>
    <mergeCell ref="B567:D567"/>
    <mergeCell ref="B572:D572"/>
    <mergeCell ref="B528:D528"/>
    <mergeCell ref="B194:D194"/>
    <mergeCell ref="B214:D214"/>
    <mergeCell ref="B279:D279"/>
    <mergeCell ref="B386:D386"/>
    <mergeCell ref="B401:D401"/>
    <mergeCell ref="B135:D135"/>
    <mergeCell ref="B3:D3"/>
    <mergeCell ref="B41:D41"/>
    <mergeCell ref="B86:D86"/>
    <mergeCell ref="B130:D130"/>
    <mergeCell ref="N572:P572"/>
    <mergeCell ref="N567:P567"/>
    <mergeCell ref="N555:P555"/>
    <mergeCell ref="N536:P536"/>
    <mergeCell ref="N528:P528"/>
    <mergeCell ref="N130:P130"/>
    <mergeCell ref="N492:P492"/>
    <mergeCell ref="N489:P489"/>
    <mergeCell ref="N401:P401"/>
    <mergeCell ref="N542:P542"/>
    <mergeCell ref="N386:P386"/>
  </mergeCells>
  <conditionalFormatting sqref="C1:D2 C4:D266 C268:D333 C335:D336 C338:D1048576">
    <cfRule type="containsText" dxfId="79" priority="103" operator="containsText" text="n/a">
      <formula>NOT(ISERROR(SEARCH("n/a",C1)))</formula>
    </cfRule>
    <cfRule type="containsText" dxfId="78" priority="104" operator="containsText" text="no">
      <formula>NOT(ISERROR(SEARCH("no",C1)))</formula>
    </cfRule>
  </conditionalFormatting>
  <conditionalFormatting sqref="H572:K572">
    <cfRule type="containsText" dxfId="77" priority="83" operator="containsText" text="n/a">
      <formula>NOT(ISERROR(SEARCH("n/a",H572)))</formula>
    </cfRule>
    <cfRule type="containsText" dxfId="76" priority="84" operator="containsText" text="no">
      <formula>NOT(ISERROR(SEARCH("no",H572)))</formula>
    </cfRule>
  </conditionalFormatting>
  <conditionalFormatting sqref="O572:P572">
    <cfRule type="containsText" dxfId="75" priority="81" operator="containsText" text="n/a">
      <formula>NOT(ISERROR(SEARCH("n/a",O572)))</formula>
    </cfRule>
    <cfRule type="containsText" dxfId="74" priority="82" operator="containsText" text="no">
      <formula>NOT(ISERROR(SEARCH("no",O572)))</formula>
    </cfRule>
  </conditionalFormatting>
  <conditionalFormatting sqref="H567:K567">
    <cfRule type="containsText" dxfId="73" priority="79" operator="containsText" text="n/a">
      <formula>NOT(ISERROR(SEARCH("n/a",H567)))</formula>
    </cfRule>
    <cfRule type="containsText" dxfId="72" priority="80" operator="containsText" text="no">
      <formula>NOT(ISERROR(SEARCH("no",H567)))</formula>
    </cfRule>
  </conditionalFormatting>
  <conditionalFormatting sqref="O567:P567">
    <cfRule type="containsText" dxfId="71" priority="77" operator="containsText" text="n/a">
      <formula>NOT(ISERROR(SEARCH("n/a",O567)))</formula>
    </cfRule>
    <cfRule type="containsText" dxfId="70" priority="78" operator="containsText" text="no">
      <formula>NOT(ISERROR(SEARCH("no",O567)))</formula>
    </cfRule>
  </conditionalFormatting>
  <conditionalFormatting sqref="H555:K555">
    <cfRule type="containsText" dxfId="69" priority="75" operator="containsText" text="n/a">
      <formula>NOT(ISERROR(SEARCH("n/a",H555)))</formula>
    </cfRule>
    <cfRule type="containsText" dxfId="68" priority="76" operator="containsText" text="no">
      <formula>NOT(ISERROR(SEARCH("no",H555)))</formula>
    </cfRule>
  </conditionalFormatting>
  <conditionalFormatting sqref="O555:P555">
    <cfRule type="containsText" dxfId="67" priority="73" operator="containsText" text="n/a">
      <formula>NOT(ISERROR(SEARCH("n/a",O555)))</formula>
    </cfRule>
    <cfRule type="containsText" dxfId="66" priority="74" operator="containsText" text="no">
      <formula>NOT(ISERROR(SEARCH("no",O555)))</formula>
    </cfRule>
  </conditionalFormatting>
  <conditionalFormatting sqref="H536:K536">
    <cfRule type="containsText" dxfId="65" priority="71" operator="containsText" text="n/a">
      <formula>NOT(ISERROR(SEARCH("n/a",H536)))</formula>
    </cfRule>
    <cfRule type="containsText" dxfId="64" priority="72" operator="containsText" text="no">
      <formula>NOT(ISERROR(SEARCH("no",H536)))</formula>
    </cfRule>
  </conditionalFormatting>
  <conditionalFormatting sqref="O536:P536">
    <cfRule type="containsText" dxfId="63" priority="69" operator="containsText" text="n/a">
      <formula>NOT(ISERROR(SEARCH("n/a",O536)))</formula>
    </cfRule>
    <cfRule type="containsText" dxfId="62" priority="70" operator="containsText" text="no">
      <formula>NOT(ISERROR(SEARCH("no",O536)))</formula>
    </cfRule>
  </conditionalFormatting>
  <conditionalFormatting sqref="H528:K528">
    <cfRule type="containsText" dxfId="61" priority="67" operator="containsText" text="n/a">
      <formula>NOT(ISERROR(SEARCH("n/a",H528)))</formula>
    </cfRule>
    <cfRule type="containsText" dxfId="60" priority="68" operator="containsText" text="no">
      <formula>NOT(ISERROR(SEARCH("no",H528)))</formula>
    </cfRule>
  </conditionalFormatting>
  <conditionalFormatting sqref="O528:P528">
    <cfRule type="containsText" dxfId="59" priority="65" operator="containsText" text="n/a">
      <formula>NOT(ISERROR(SEARCH("n/a",O528)))</formula>
    </cfRule>
    <cfRule type="containsText" dxfId="58" priority="66" operator="containsText" text="no">
      <formula>NOT(ISERROR(SEARCH("no",O528)))</formula>
    </cfRule>
  </conditionalFormatting>
  <conditionalFormatting sqref="H497:K497">
    <cfRule type="containsText" dxfId="57" priority="63" operator="containsText" text="n/a">
      <formula>NOT(ISERROR(SEARCH("n/a",H497)))</formula>
    </cfRule>
    <cfRule type="containsText" dxfId="56" priority="64" operator="containsText" text="no">
      <formula>NOT(ISERROR(SEARCH("no",H497)))</formula>
    </cfRule>
  </conditionalFormatting>
  <conditionalFormatting sqref="O497:P497">
    <cfRule type="containsText" dxfId="55" priority="61" operator="containsText" text="n/a">
      <formula>NOT(ISERROR(SEARCH("n/a",O497)))</formula>
    </cfRule>
    <cfRule type="containsText" dxfId="54" priority="62" operator="containsText" text="no">
      <formula>NOT(ISERROR(SEARCH("no",O497)))</formula>
    </cfRule>
  </conditionalFormatting>
  <conditionalFormatting sqref="O130:P130">
    <cfRule type="containsText" dxfId="53" priority="35" operator="containsText" text="n/a">
      <formula>NOT(ISERROR(SEARCH("n/a",O130)))</formula>
    </cfRule>
    <cfRule type="containsText" dxfId="52" priority="36" operator="containsText" text="no">
      <formula>NOT(ISERROR(SEARCH("no",O130)))</formula>
    </cfRule>
  </conditionalFormatting>
  <conditionalFormatting sqref="H492:K492">
    <cfRule type="containsText" dxfId="51" priority="59" operator="containsText" text="n/a">
      <formula>NOT(ISERROR(SEARCH("n/a",H492)))</formula>
    </cfRule>
    <cfRule type="containsText" dxfId="50" priority="60" operator="containsText" text="no">
      <formula>NOT(ISERROR(SEARCH("no",H492)))</formula>
    </cfRule>
  </conditionalFormatting>
  <conditionalFormatting sqref="O492:P492">
    <cfRule type="containsText" dxfId="49" priority="57" operator="containsText" text="n/a">
      <formula>NOT(ISERROR(SEARCH("n/a",O492)))</formula>
    </cfRule>
    <cfRule type="containsText" dxfId="48" priority="58" operator="containsText" text="no">
      <formula>NOT(ISERROR(SEARCH("no",O492)))</formula>
    </cfRule>
  </conditionalFormatting>
  <conditionalFormatting sqref="H489:K489">
    <cfRule type="containsText" dxfId="47" priority="55" operator="containsText" text="n/a">
      <formula>NOT(ISERROR(SEARCH("n/a",H489)))</formula>
    </cfRule>
    <cfRule type="containsText" dxfId="46" priority="56" operator="containsText" text="no">
      <formula>NOT(ISERROR(SEARCH("no",H489)))</formula>
    </cfRule>
  </conditionalFormatting>
  <conditionalFormatting sqref="O489:P489">
    <cfRule type="containsText" dxfId="45" priority="53" operator="containsText" text="n/a">
      <formula>NOT(ISERROR(SEARCH("n/a",O489)))</formula>
    </cfRule>
    <cfRule type="containsText" dxfId="44" priority="54" operator="containsText" text="no">
      <formula>NOT(ISERROR(SEARCH("no",O489)))</formula>
    </cfRule>
  </conditionalFormatting>
  <conditionalFormatting sqref="H401:K401">
    <cfRule type="containsText" dxfId="43" priority="51" operator="containsText" text="n/a">
      <formula>NOT(ISERROR(SEARCH("n/a",H401)))</formula>
    </cfRule>
    <cfRule type="containsText" dxfId="42" priority="52" operator="containsText" text="no">
      <formula>NOT(ISERROR(SEARCH("no",H401)))</formula>
    </cfRule>
  </conditionalFormatting>
  <conditionalFormatting sqref="O401:P401">
    <cfRule type="containsText" dxfId="41" priority="49" operator="containsText" text="n/a">
      <formula>NOT(ISERROR(SEARCH("n/a",O401)))</formula>
    </cfRule>
    <cfRule type="containsText" dxfId="40" priority="50" operator="containsText" text="no">
      <formula>NOT(ISERROR(SEARCH("no",O401)))</formula>
    </cfRule>
  </conditionalFormatting>
  <conditionalFormatting sqref="H279:K279">
    <cfRule type="containsText" dxfId="39" priority="47" operator="containsText" text="n/a">
      <formula>NOT(ISERROR(SEARCH("n/a",H279)))</formula>
    </cfRule>
    <cfRule type="containsText" dxfId="38" priority="48" operator="containsText" text="no">
      <formula>NOT(ISERROR(SEARCH("no",H279)))</formula>
    </cfRule>
  </conditionalFormatting>
  <conditionalFormatting sqref="O279:P279">
    <cfRule type="containsText" dxfId="37" priority="45" operator="containsText" text="n/a">
      <formula>NOT(ISERROR(SEARCH("n/a",O279)))</formula>
    </cfRule>
    <cfRule type="containsText" dxfId="36" priority="46" operator="containsText" text="no">
      <formula>NOT(ISERROR(SEARCH("no",O279)))</formula>
    </cfRule>
  </conditionalFormatting>
  <conditionalFormatting sqref="H214:K214">
    <cfRule type="containsText" dxfId="35" priority="43" operator="containsText" text="n/a">
      <formula>NOT(ISERROR(SEARCH("n/a",H214)))</formula>
    </cfRule>
    <cfRule type="containsText" dxfId="34" priority="44" operator="containsText" text="no">
      <formula>NOT(ISERROR(SEARCH("no",H214)))</formula>
    </cfRule>
  </conditionalFormatting>
  <conditionalFormatting sqref="O214:P214">
    <cfRule type="containsText" dxfId="33" priority="41" operator="containsText" text="n/a">
      <formula>NOT(ISERROR(SEARCH("n/a",O214)))</formula>
    </cfRule>
    <cfRule type="containsText" dxfId="32" priority="42" operator="containsText" text="no">
      <formula>NOT(ISERROR(SEARCH("no",O214)))</formula>
    </cfRule>
  </conditionalFormatting>
  <conditionalFormatting sqref="O194:P194">
    <cfRule type="containsText" dxfId="31" priority="39" operator="containsText" text="n/a">
      <formula>NOT(ISERROR(SEARCH("n/a",O194)))</formula>
    </cfRule>
    <cfRule type="containsText" dxfId="30" priority="40" operator="containsText" text="no">
      <formula>NOT(ISERROR(SEARCH("no",O194)))</formula>
    </cfRule>
  </conditionalFormatting>
  <conditionalFormatting sqref="H130:K130">
    <cfRule type="containsText" dxfId="29" priority="37" operator="containsText" text="n/a">
      <formula>NOT(ISERROR(SEARCH("n/a",H130)))</formula>
    </cfRule>
    <cfRule type="containsText" dxfId="28" priority="38" operator="containsText" text="no">
      <formula>NOT(ISERROR(SEARCH("no",H130)))</formula>
    </cfRule>
  </conditionalFormatting>
  <conditionalFormatting sqref="H194:K194">
    <cfRule type="containsText" dxfId="27" priority="33" operator="containsText" text="n/a">
      <formula>NOT(ISERROR(SEARCH("n/a",H194)))</formula>
    </cfRule>
    <cfRule type="containsText" dxfId="26" priority="34" operator="containsText" text="no">
      <formula>NOT(ISERROR(SEARCH("no",H194)))</formula>
    </cfRule>
  </conditionalFormatting>
  <conditionalFormatting sqref="H3:K3">
    <cfRule type="containsText" dxfId="25" priority="31" operator="containsText" text="n/a">
      <formula>NOT(ISERROR(SEARCH("n/a",H3)))</formula>
    </cfRule>
    <cfRule type="containsText" dxfId="24" priority="32" operator="containsText" text="no">
      <formula>NOT(ISERROR(SEARCH("no",H3)))</formula>
    </cfRule>
  </conditionalFormatting>
  <conditionalFormatting sqref="O542:P542">
    <cfRule type="containsText" dxfId="23" priority="15" operator="containsText" text="n/a">
      <formula>NOT(ISERROR(SEARCH("n/a",O542)))</formula>
    </cfRule>
    <cfRule type="containsText" dxfId="22" priority="16" operator="containsText" text="no">
      <formula>NOT(ISERROR(SEARCH("no",O542)))</formula>
    </cfRule>
  </conditionalFormatting>
  <conditionalFormatting sqref="O3:P3">
    <cfRule type="containsText" dxfId="21" priority="29" operator="containsText" text="n/a">
      <formula>NOT(ISERROR(SEARCH("n/a",O3)))</formula>
    </cfRule>
    <cfRule type="containsText" dxfId="20" priority="30" operator="containsText" text="no">
      <formula>NOT(ISERROR(SEARCH("no",O3)))</formula>
    </cfRule>
  </conditionalFormatting>
  <conditionalFormatting sqref="H41:K41">
    <cfRule type="containsText" dxfId="19" priority="27" operator="containsText" text="n/a">
      <formula>NOT(ISERROR(SEARCH("n/a",H41)))</formula>
    </cfRule>
    <cfRule type="containsText" dxfId="18" priority="28" operator="containsText" text="no">
      <formula>NOT(ISERROR(SEARCH("no",H41)))</formula>
    </cfRule>
  </conditionalFormatting>
  <conditionalFormatting sqref="O41:P41">
    <cfRule type="containsText" dxfId="17" priority="25" operator="containsText" text="n/a">
      <formula>NOT(ISERROR(SEARCH("n/a",O41)))</formula>
    </cfRule>
    <cfRule type="containsText" dxfId="16" priority="26" operator="containsText" text="no">
      <formula>NOT(ISERROR(SEARCH("no",O41)))</formula>
    </cfRule>
  </conditionalFormatting>
  <conditionalFormatting sqref="H542:K542">
    <cfRule type="containsText" dxfId="15" priority="17" operator="containsText" text="n/a">
      <formula>NOT(ISERROR(SEARCH("n/a",H542)))</formula>
    </cfRule>
    <cfRule type="containsText" dxfId="14" priority="18" operator="containsText" text="no">
      <formula>NOT(ISERROR(SEARCH("no",H542)))</formula>
    </cfRule>
  </conditionalFormatting>
  <conditionalFormatting sqref="O86:P86">
    <cfRule type="containsText" dxfId="13" priority="21" operator="containsText" text="n/a">
      <formula>NOT(ISERROR(SEARCH("n/a",O86)))</formula>
    </cfRule>
    <cfRule type="containsText" dxfId="12" priority="22" operator="containsText" text="no">
      <formula>NOT(ISERROR(SEARCH("no",O86)))</formula>
    </cfRule>
  </conditionalFormatting>
  <conditionalFormatting sqref="H86:K86">
    <cfRule type="containsText" dxfId="11" priority="19" operator="containsText" text="n/a">
      <formula>NOT(ISERROR(SEARCH("n/a",H86)))</formula>
    </cfRule>
    <cfRule type="containsText" dxfId="10" priority="20" operator="containsText" text="no">
      <formula>NOT(ISERROR(SEARCH("no",H86)))</formula>
    </cfRule>
  </conditionalFormatting>
  <conditionalFormatting sqref="B580:B585">
    <cfRule type="containsText" dxfId="9" priority="13" operator="containsText" text="n/a">
      <formula>NOT(ISERROR(SEARCH("n/a",B580)))</formula>
    </cfRule>
    <cfRule type="containsText" dxfId="8" priority="14" operator="containsText" text="no">
      <formula>NOT(ISERROR(SEARCH("no",B580)))</formula>
    </cfRule>
  </conditionalFormatting>
  <conditionalFormatting sqref="H513:K513">
    <cfRule type="containsText" dxfId="7" priority="11" operator="containsText" text="n/a">
      <formula>NOT(ISERROR(SEARCH("n/a",H513)))</formula>
    </cfRule>
    <cfRule type="containsText" dxfId="6" priority="12" operator="containsText" text="no">
      <formula>NOT(ISERROR(SEARCH("no",H513)))</formula>
    </cfRule>
  </conditionalFormatting>
  <conditionalFormatting sqref="O513:P513">
    <cfRule type="containsText" dxfId="5" priority="9" operator="containsText" text="n/a">
      <formula>NOT(ISERROR(SEARCH("n/a",O513)))</formula>
    </cfRule>
    <cfRule type="containsText" dxfId="4" priority="10" operator="containsText" text="no">
      <formula>NOT(ISERROR(SEARCH("no",O513)))</formula>
    </cfRule>
  </conditionalFormatting>
  <conditionalFormatting sqref="O1">
    <cfRule type="containsText" dxfId="3" priority="5" operator="containsText" text="n/a">
      <formula>NOT(ISERROR(SEARCH("n/a",O1)))</formula>
    </cfRule>
    <cfRule type="containsText" dxfId="2" priority="6" operator="containsText" text="no">
      <formula>NOT(ISERROR(SEARCH("no",O1)))</formula>
    </cfRule>
  </conditionalFormatting>
  <conditionalFormatting sqref="K1">
    <cfRule type="containsText" dxfId="1" priority="1" operator="containsText" text="n/a">
      <formula>NOT(ISERROR(SEARCH("n/a",K1)))</formula>
    </cfRule>
    <cfRule type="containsText" dxfId="0" priority="2" operator="containsText" text="no">
      <formula>NOT(ISERROR(SEARCH("no",K1)))</formula>
    </cfRule>
  </conditionalFormatting>
  <hyperlinks>
    <hyperlink ref="C1" location="TOC!A1" display="Return to Table of Contents" xr:uid="{00000000-0004-0000-2500-000000000000}"/>
    <hyperlink ref="O1" location="TOC!A1" display="Return to Table of Contents" xr:uid="{00000000-0004-0000-2500-000001000000}"/>
    <hyperlink ref="K1" location="TOC!A1" display="Return to Table of Contents" xr:uid="{00000000-0004-0000-2500-00000200000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1"/>
  <sheetViews>
    <sheetView topLeftCell="A53" workbookViewId="0">
      <selection activeCell="D64" sqref="D64"/>
    </sheetView>
  </sheetViews>
  <sheetFormatPr defaultRowHeight="14.25"/>
  <cols>
    <col min="1" max="1" width="50.140625" customWidth="1"/>
    <col min="2" max="2" width="38.5703125" customWidth="1"/>
    <col min="3" max="3" width="25.5703125" customWidth="1"/>
    <col min="4" max="4" width="54.140625" customWidth="1"/>
  </cols>
  <sheetData>
    <row r="1" spans="1:5">
      <c r="A1" s="25" t="s">
        <v>137</v>
      </c>
      <c r="B1" s="270"/>
      <c r="C1" s="270"/>
      <c r="D1" s="175" t="s">
        <v>81</v>
      </c>
      <c r="E1" s="270"/>
    </row>
    <row r="2" spans="1:5">
      <c r="A2" s="26" t="s">
        <v>138</v>
      </c>
      <c r="B2" s="270"/>
      <c r="C2" s="270"/>
      <c r="D2" s="270"/>
      <c r="E2" s="270"/>
    </row>
    <row r="3" spans="1:5">
      <c r="A3" s="183" t="s">
        <v>139</v>
      </c>
      <c r="B3" s="270"/>
      <c r="C3" s="270"/>
      <c r="D3" s="270"/>
      <c r="E3" s="270"/>
    </row>
    <row r="4" spans="1:5">
      <c r="A4" s="180" t="s">
        <v>140</v>
      </c>
      <c r="B4" s="270"/>
      <c r="C4" s="270"/>
      <c r="D4" s="270"/>
      <c r="E4" s="270"/>
    </row>
    <row r="5" spans="1:5">
      <c r="A5" s="180" t="s">
        <v>141</v>
      </c>
      <c r="B5" s="270"/>
      <c r="C5" s="270"/>
      <c r="D5" s="270"/>
      <c r="E5" s="270"/>
    </row>
    <row r="6" spans="1:5">
      <c r="A6" s="184" t="s">
        <v>142</v>
      </c>
      <c r="B6" s="184" t="s">
        <v>143</v>
      </c>
      <c r="C6" s="184" t="s">
        <v>144</v>
      </c>
      <c r="D6" s="184" t="s">
        <v>145</v>
      </c>
      <c r="E6" s="270"/>
    </row>
    <row r="7" spans="1:5">
      <c r="A7" s="310" t="s">
        <v>146</v>
      </c>
      <c r="B7" s="270"/>
      <c r="C7" s="270"/>
      <c r="D7" s="56"/>
      <c r="E7" s="270"/>
    </row>
    <row r="8" spans="1:5">
      <c r="A8" s="270"/>
      <c r="B8" s="270"/>
      <c r="C8" s="270"/>
      <c r="D8" s="56"/>
      <c r="E8" s="270"/>
    </row>
    <row r="9" spans="1:5">
      <c r="A9" s="270" t="s">
        <v>147</v>
      </c>
      <c r="B9" s="270" t="s">
        <v>148</v>
      </c>
      <c r="C9" s="270" t="s">
        <v>149</v>
      </c>
      <c r="D9" s="56" t="s">
        <v>150</v>
      </c>
      <c r="E9" s="270"/>
    </row>
    <row r="10" spans="1:5" s="270" customFormat="1">
      <c r="A10" s="270" t="s">
        <v>151</v>
      </c>
      <c r="B10" s="270" t="s">
        <v>152</v>
      </c>
      <c r="C10" s="270" t="s">
        <v>153</v>
      </c>
      <c r="D10" s="56"/>
    </row>
    <row r="11" spans="1:5">
      <c r="A11" s="270" t="s">
        <v>154</v>
      </c>
      <c r="B11" s="270" t="s">
        <v>152</v>
      </c>
      <c r="C11" s="270" t="s">
        <v>153</v>
      </c>
      <c r="D11" s="270"/>
      <c r="E11" s="270"/>
    </row>
    <row r="12" spans="1:5">
      <c r="A12" s="270" t="s">
        <v>155</v>
      </c>
      <c r="B12" s="270" t="s">
        <v>152</v>
      </c>
      <c r="C12" s="270" t="s">
        <v>153</v>
      </c>
      <c r="D12" s="270"/>
      <c r="E12" s="270"/>
    </row>
    <row r="13" spans="1:5" s="270" customFormat="1">
      <c r="A13" s="270" t="s">
        <v>156</v>
      </c>
      <c r="B13" s="270" t="s">
        <v>152</v>
      </c>
      <c r="C13" s="270" t="s">
        <v>153</v>
      </c>
    </row>
    <row r="14" spans="1:5" s="270" customFormat="1" ht="21.75" customHeight="1">
      <c r="A14" s="317" t="s">
        <v>157</v>
      </c>
      <c r="B14" s="270" t="s">
        <v>152</v>
      </c>
      <c r="C14" s="270" t="s">
        <v>153</v>
      </c>
    </row>
    <row r="15" spans="1:5">
      <c r="A15" s="270" t="s">
        <v>158</v>
      </c>
      <c r="B15" s="270" t="s">
        <v>152</v>
      </c>
      <c r="C15" s="270" t="s">
        <v>153</v>
      </c>
      <c r="D15" s="270"/>
      <c r="E15" s="270"/>
    </row>
    <row r="16" spans="1:5">
      <c r="A16" s="270" t="s">
        <v>159</v>
      </c>
      <c r="B16" s="270" t="s">
        <v>152</v>
      </c>
      <c r="C16" s="270" t="s">
        <v>153</v>
      </c>
      <c r="D16" s="270"/>
      <c r="E16" s="270"/>
    </row>
    <row r="17" spans="1:5" s="270" customFormat="1">
      <c r="A17" s="270" t="s">
        <v>160</v>
      </c>
      <c r="B17" s="270" t="s">
        <v>152</v>
      </c>
      <c r="C17" s="270" t="s">
        <v>153</v>
      </c>
    </row>
    <row r="18" spans="1:5" s="270" customFormat="1">
      <c r="A18" s="270" t="s">
        <v>161</v>
      </c>
      <c r="B18" s="270" t="s">
        <v>152</v>
      </c>
      <c r="C18" s="270" t="s">
        <v>153</v>
      </c>
    </row>
    <row r="19" spans="1:5" s="270" customFormat="1">
      <c r="A19" s="270" t="s">
        <v>162</v>
      </c>
      <c r="B19" s="270" t="s">
        <v>152</v>
      </c>
      <c r="C19" s="270" t="s">
        <v>153</v>
      </c>
    </row>
    <row r="20" spans="1:5" s="270" customFormat="1">
      <c r="A20" s="270" t="s">
        <v>163</v>
      </c>
      <c r="B20" s="270" t="s">
        <v>152</v>
      </c>
      <c r="C20" s="270" t="s">
        <v>153</v>
      </c>
    </row>
    <row r="21" spans="1:5">
      <c r="A21" s="270" t="s">
        <v>164</v>
      </c>
      <c r="B21" s="270" t="s">
        <v>152</v>
      </c>
      <c r="C21" s="270" t="s">
        <v>153</v>
      </c>
      <c r="D21" s="270"/>
      <c r="E21" s="270"/>
    </row>
    <row r="22" spans="1:5">
      <c r="A22" s="270" t="s">
        <v>165</v>
      </c>
      <c r="B22" s="270" t="s">
        <v>152</v>
      </c>
      <c r="C22" s="270" t="s">
        <v>153</v>
      </c>
      <c r="D22" s="270"/>
      <c r="E22" s="270"/>
    </row>
    <row r="23" spans="1:5">
      <c r="A23" s="270" t="s">
        <v>166</v>
      </c>
      <c r="B23" s="270" t="s">
        <v>152</v>
      </c>
      <c r="C23" s="270" t="s">
        <v>153</v>
      </c>
      <c r="D23" s="270"/>
      <c r="E23" s="270"/>
    </row>
    <row r="24" spans="1:5">
      <c r="A24" s="270" t="s">
        <v>167</v>
      </c>
      <c r="B24" s="270" t="s">
        <v>152</v>
      </c>
      <c r="C24" s="270" t="s">
        <v>153</v>
      </c>
      <c r="D24" s="56"/>
      <c r="E24" s="270"/>
    </row>
    <row r="25" spans="1:5">
      <c r="A25" s="270" t="s">
        <v>168</v>
      </c>
      <c r="B25" s="270" t="s">
        <v>152</v>
      </c>
      <c r="C25" s="270" t="s">
        <v>153</v>
      </c>
      <c r="D25" s="270"/>
      <c r="E25" s="270"/>
    </row>
    <row r="26" spans="1:5">
      <c r="A26" s="270" t="s">
        <v>169</v>
      </c>
      <c r="B26" s="270" t="s">
        <v>152</v>
      </c>
      <c r="C26" s="270" t="s">
        <v>153</v>
      </c>
      <c r="D26" s="270"/>
      <c r="E26" s="270"/>
    </row>
    <row r="27" spans="1:5">
      <c r="A27" s="270" t="s">
        <v>170</v>
      </c>
      <c r="B27" s="270" t="s">
        <v>152</v>
      </c>
      <c r="C27" s="270" t="s">
        <v>153</v>
      </c>
      <c r="D27" s="270"/>
      <c r="E27" s="270"/>
    </row>
    <row r="28" spans="1:5">
      <c r="A28" s="270" t="s">
        <v>171</v>
      </c>
      <c r="B28" s="270" t="s">
        <v>152</v>
      </c>
      <c r="C28" s="270" t="s">
        <v>153</v>
      </c>
      <c r="D28" s="270"/>
      <c r="E28" s="270"/>
    </row>
    <row r="29" spans="1:5">
      <c r="A29" s="270" t="s">
        <v>172</v>
      </c>
      <c r="B29" s="270" t="s">
        <v>152</v>
      </c>
      <c r="C29" s="270" t="s">
        <v>153</v>
      </c>
      <c r="D29" s="270"/>
      <c r="E29" s="270"/>
    </row>
    <row r="30" spans="1:5">
      <c r="A30" s="270" t="s">
        <v>173</v>
      </c>
      <c r="B30" s="270" t="s">
        <v>152</v>
      </c>
      <c r="C30" s="270" t="s">
        <v>153</v>
      </c>
      <c r="D30" s="270"/>
      <c r="E30" s="270"/>
    </row>
    <row r="31" spans="1:5">
      <c r="A31" s="270" t="s">
        <v>174</v>
      </c>
      <c r="B31" s="270" t="s">
        <v>152</v>
      </c>
      <c r="C31" s="270" t="s">
        <v>153</v>
      </c>
      <c r="D31" s="270"/>
      <c r="E31" s="270"/>
    </row>
    <row r="32" spans="1:5">
      <c r="A32" s="270" t="s">
        <v>175</v>
      </c>
      <c r="B32" s="270" t="s">
        <v>152</v>
      </c>
      <c r="C32" s="270" t="s">
        <v>153</v>
      </c>
      <c r="D32" s="270"/>
      <c r="E32" s="270"/>
    </row>
    <row r="33" spans="1:5" s="270" customFormat="1">
      <c r="A33" s="270" t="s">
        <v>176</v>
      </c>
      <c r="B33" s="270" t="s">
        <v>152</v>
      </c>
      <c r="C33" s="270" t="s">
        <v>153</v>
      </c>
    </row>
    <row r="34" spans="1:5">
      <c r="A34" s="270" t="s">
        <v>177</v>
      </c>
      <c r="B34" s="270" t="s">
        <v>152</v>
      </c>
      <c r="C34" s="270" t="s">
        <v>153</v>
      </c>
      <c r="D34" s="270"/>
      <c r="E34" s="270"/>
    </row>
    <row r="35" spans="1:5">
      <c r="A35" s="270" t="s">
        <v>178</v>
      </c>
      <c r="B35" s="270" t="s">
        <v>152</v>
      </c>
      <c r="C35" s="270" t="s">
        <v>153</v>
      </c>
      <c r="D35" s="270"/>
      <c r="E35" s="270"/>
    </row>
    <row r="36" spans="1:5" s="270" customFormat="1">
      <c r="A36" s="270" t="s">
        <v>179</v>
      </c>
      <c r="B36" s="270" t="s">
        <v>152</v>
      </c>
      <c r="C36" s="270" t="s">
        <v>153</v>
      </c>
    </row>
    <row r="37" spans="1:5" s="270" customFormat="1">
      <c r="A37" s="317" t="s">
        <v>180</v>
      </c>
      <c r="B37" s="270" t="s">
        <v>152</v>
      </c>
      <c r="C37" s="270" t="s">
        <v>153</v>
      </c>
    </row>
    <row r="38" spans="1:5">
      <c r="A38" s="270" t="s">
        <v>181</v>
      </c>
      <c r="B38" s="270" t="s">
        <v>152</v>
      </c>
      <c r="C38" s="270" t="s">
        <v>153</v>
      </c>
      <c r="D38" s="270"/>
      <c r="E38" s="270"/>
    </row>
    <row r="39" spans="1:5">
      <c r="A39" s="270" t="s">
        <v>182</v>
      </c>
      <c r="B39" s="270" t="s">
        <v>152</v>
      </c>
      <c r="C39" s="270" t="s">
        <v>153</v>
      </c>
      <c r="D39" s="270"/>
      <c r="E39" s="270"/>
    </row>
    <row r="40" spans="1:5">
      <c r="A40" s="270" t="s">
        <v>183</v>
      </c>
      <c r="B40" s="270" t="s">
        <v>152</v>
      </c>
      <c r="C40" s="270" t="s">
        <v>153</v>
      </c>
      <c r="D40" s="270"/>
      <c r="E40" s="270"/>
    </row>
    <row r="41" spans="1:5">
      <c r="A41" s="270" t="s">
        <v>184</v>
      </c>
      <c r="B41" s="270" t="s">
        <v>152</v>
      </c>
      <c r="C41" s="270" t="s">
        <v>153</v>
      </c>
      <c r="D41" s="270"/>
      <c r="E41" s="270"/>
    </row>
    <row r="42" spans="1:5">
      <c r="A42" s="270" t="s">
        <v>185</v>
      </c>
      <c r="B42" s="270" t="s">
        <v>152</v>
      </c>
      <c r="C42" s="270" t="s">
        <v>153</v>
      </c>
      <c r="D42" s="56"/>
      <c r="E42" s="270"/>
    </row>
    <row r="43" spans="1:5" s="270" customFormat="1">
      <c r="A43" s="270" t="s">
        <v>186</v>
      </c>
      <c r="B43" s="270" t="s">
        <v>152</v>
      </c>
      <c r="C43" s="270" t="s">
        <v>153</v>
      </c>
      <c r="D43" s="308"/>
    </row>
    <row r="44" spans="1:5" s="270" customFormat="1">
      <c r="A44" s="270" t="s">
        <v>187</v>
      </c>
      <c r="B44" s="270" t="s">
        <v>152</v>
      </c>
      <c r="C44" s="270" t="s">
        <v>153</v>
      </c>
      <c r="D44" s="308"/>
    </row>
    <row r="45" spans="1:5">
      <c r="A45" s="270" t="s">
        <v>188</v>
      </c>
      <c r="B45" s="26" t="s">
        <v>152</v>
      </c>
      <c r="C45" s="270" t="s">
        <v>153</v>
      </c>
      <c r="D45" s="308"/>
      <c r="E45" s="270"/>
    </row>
    <row r="46" spans="1:5">
      <c r="A46" s="270" t="s">
        <v>189</v>
      </c>
      <c r="B46" s="270" t="s">
        <v>148</v>
      </c>
      <c r="C46" s="270" t="s">
        <v>149</v>
      </c>
      <c r="D46" s="56" t="s">
        <v>190</v>
      </c>
      <c r="E46" s="270"/>
    </row>
    <row r="47" spans="1:5">
      <c r="A47" s="270" t="s">
        <v>191</v>
      </c>
      <c r="B47" s="26" t="s">
        <v>152</v>
      </c>
      <c r="C47" s="26" t="s">
        <v>153</v>
      </c>
      <c r="D47" s="270"/>
      <c r="E47" s="270"/>
    </row>
    <row r="48" spans="1:5">
      <c r="A48" s="309"/>
      <c r="B48" s="270"/>
      <c r="C48" s="270"/>
      <c r="D48" s="270"/>
      <c r="E48" s="270"/>
    </row>
    <row r="49" spans="1:5">
      <c r="A49" s="270"/>
      <c r="B49" s="270"/>
      <c r="C49" s="270"/>
      <c r="D49" s="270"/>
      <c r="E49" s="270"/>
    </row>
    <row r="50" spans="1:5">
      <c r="A50" s="270"/>
      <c r="B50" s="270"/>
      <c r="C50" s="270"/>
      <c r="D50" s="270"/>
      <c r="E50" s="270"/>
    </row>
    <row r="51" spans="1:5">
      <c r="A51" s="309" t="s">
        <v>192</v>
      </c>
      <c r="B51" s="270"/>
      <c r="C51" s="270"/>
      <c r="D51" s="270"/>
      <c r="E51" s="270"/>
    </row>
    <row r="52" spans="1:5">
      <c r="A52" s="270"/>
      <c r="B52" s="270"/>
      <c r="C52" s="270"/>
      <c r="D52" s="270"/>
      <c r="E52" s="270"/>
    </row>
    <row r="53" spans="1:5">
      <c r="A53" s="270" t="s">
        <v>193</v>
      </c>
      <c r="B53" s="270" t="s">
        <v>152</v>
      </c>
      <c r="C53" s="270" t="s">
        <v>153</v>
      </c>
      <c r="D53" s="270"/>
      <c r="E53" s="270"/>
    </row>
    <row r="54" spans="1:5">
      <c r="A54" s="270"/>
      <c r="B54" s="270"/>
      <c r="C54" s="270"/>
      <c r="D54" s="270"/>
      <c r="E54" s="270"/>
    </row>
    <row r="55" spans="1:5">
      <c r="A55" s="270"/>
      <c r="B55" s="270"/>
      <c r="C55" s="270"/>
      <c r="D55" s="270"/>
      <c r="E55" s="270"/>
    </row>
    <row r="56" spans="1:5">
      <c r="A56" s="270"/>
      <c r="B56" s="270"/>
      <c r="C56" s="270"/>
      <c r="D56" s="270"/>
      <c r="E56" s="270"/>
    </row>
    <row r="57" spans="1:5">
      <c r="A57" s="270"/>
      <c r="B57" s="270"/>
      <c r="C57" s="270"/>
      <c r="D57" s="270"/>
      <c r="E57" s="270"/>
    </row>
    <row r="58" spans="1:5">
      <c r="A58" s="309" t="s">
        <v>194</v>
      </c>
      <c r="B58" s="270"/>
      <c r="C58" s="270"/>
      <c r="D58" s="270"/>
      <c r="E58" s="270"/>
    </row>
    <row r="59" spans="1:5">
      <c r="A59" s="270"/>
      <c r="B59" s="270"/>
      <c r="C59" s="270"/>
      <c r="D59" s="270"/>
      <c r="E59" s="270"/>
    </row>
    <row r="60" spans="1:5">
      <c r="A60" s="270" t="s">
        <v>195</v>
      </c>
      <c r="B60" s="270" t="s">
        <v>196</v>
      </c>
      <c r="C60" s="270" t="s">
        <v>149</v>
      </c>
      <c r="D60" s="56" t="s">
        <v>197</v>
      </c>
      <c r="E60" s="270"/>
    </row>
    <row r="61" spans="1:5">
      <c r="A61" s="270" t="s">
        <v>198</v>
      </c>
      <c r="B61" s="270" t="s">
        <v>152</v>
      </c>
      <c r="C61" s="270" t="s">
        <v>153</v>
      </c>
      <c r="D61" s="270"/>
      <c r="E61" s="270"/>
    </row>
    <row r="62" spans="1:5">
      <c r="A62" s="270" t="s">
        <v>199</v>
      </c>
      <c r="B62" s="270" t="s">
        <v>200</v>
      </c>
      <c r="C62" s="270" t="s">
        <v>201</v>
      </c>
      <c r="D62" s="308" t="s">
        <v>202</v>
      </c>
      <c r="E62" s="270"/>
    </row>
    <row r="63" spans="1:5" ht="28.5">
      <c r="A63" s="270" t="s">
        <v>199</v>
      </c>
      <c r="B63" s="270" t="s">
        <v>200</v>
      </c>
      <c r="C63" s="270" t="s">
        <v>203</v>
      </c>
      <c r="D63" s="308" t="s">
        <v>204</v>
      </c>
      <c r="E63" s="270"/>
    </row>
    <row r="64" spans="1:5">
      <c r="A64" s="270" t="s">
        <v>205</v>
      </c>
      <c r="B64" s="270" t="s">
        <v>152</v>
      </c>
      <c r="C64" s="270" t="s">
        <v>149</v>
      </c>
      <c r="D64" s="56" t="s">
        <v>206</v>
      </c>
      <c r="E64" s="270"/>
    </row>
    <row r="65" spans="1:4">
      <c r="A65" s="270"/>
      <c r="B65" s="270"/>
      <c r="C65" s="270"/>
      <c r="D65" s="270"/>
    </row>
    <row r="66" spans="1:4">
      <c r="A66" s="270" t="s">
        <v>207</v>
      </c>
      <c r="B66" s="270" t="s">
        <v>152</v>
      </c>
      <c r="C66" s="270" t="s">
        <v>149</v>
      </c>
      <c r="D66" s="56" t="s">
        <v>208</v>
      </c>
    </row>
    <row r="67" spans="1:4">
      <c r="A67" s="270" t="s">
        <v>209</v>
      </c>
      <c r="B67" s="270" t="s">
        <v>152</v>
      </c>
      <c r="C67" s="270" t="s">
        <v>149</v>
      </c>
      <c r="D67" s="56" t="s">
        <v>210</v>
      </c>
    </row>
    <row r="69" spans="1:4">
      <c r="A69" s="270" t="s">
        <v>211</v>
      </c>
      <c r="B69" s="270" t="s">
        <v>200</v>
      </c>
      <c r="C69" s="270" t="s">
        <v>203</v>
      </c>
      <c r="D69" s="270"/>
    </row>
    <row r="70" spans="1:4">
      <c r="A70" s="270" t="s">
        <v>212</v>
      </c>
      <c r="B70" s="270" t="s">
        <v>200</v>
      </c>
      <c r="C70" s="270" t="s">
        <v>203</v>
      </c>
      <c r="D70" s="270"/>
    </row>
    <row r="71" spans="1:4" ht="28.5">
      <c r="A71" s="270" t="s">
        <v>213</v>
      </c>
      <c r="B71" s="270" t="s">
        <v>196</v>
      </c>
      <c r="C71" s="270" t="s">
        <v>149</v>
      </c>
      <c r="D71" s="308" t="s">
        <v>214</v>
      </c>
    </row>
  </sheetData>
  <hyperlinks>
    <hyperlink ref="D1" location="TOC!A1" display="Return to Table of Contents" xr:uid="{00000000-0004-0000-0300-000000000000}"/>
    <hyperlink ref="D9" r:id="rId1" xr:uid="{00000000-0004-0000-0300-000001000000}"/>
    <hyperlink ref="D60" r:id="rId2" xr:uid="{82526AF5-99B5-4B42-BFC4-0FC3958974AC}"/>
    <hyperlink ref="D62" r:id="rId3" xr:uid="{54C57DC3-FCC0-46B1-8F59-C8E5F6DEAC3A}"/>
    <hyperlink ref="D63" r:id="rId4" xr:uid="{FAE481FC-E587-4840-AFDC-A339A110D4DF}"/>
    <hyperlink ref="D64" r:id="rId5" xr:uid="{603FA394-2972-4913-84C3-DFF4EABAC2E5}"/>
    <hyperlink ref="D66" r:id="rId6" xr:uid="{3A8DFAAF-49FE-4C5F-976D-FE8D96EC9CBD}"/>
    <hyperlink ref="D67" r:id="rId7" xr:uid="{C1ED3078-4648-4627-B3C2-E97C5B7CCFFE}"/>
    <hyperlink ref="D71" r:id="rId8" xr:uid="{D8A97A14-D7C8-4754-8D50-CA99033FC8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S130"/>
  <sheetViews>
    <sheetView topLeftCell="H1" workbookViewId="0">
      <pane ySplit="4" topLeftCell="D83" activePane="bottomLeft" state="frozen"/>
      <selection pane="bottomLeft" activeCell="G43" sqref="G43"/>
    </sheetView>
  </sheetViews>
  <sheetFormatPr defaultColWidth="8.7109375" defaultRowHeight="13.5"/>
  <cols>
    <col min="1" max="1" width="13.5703125" style="89" customWidth="1"/>
    <col min="2" max="2" width="63.140625" style="87" customWidth="1"/>
    <col min="3" max="4" width="12.42578125" style="89" customWidth="1"/>
    <col min="5" max="5" width="8.7109375" style="87" customWidth="1"/>
    <col min="6" max="6" width="13.5703125" style="87" customWidth="1"/>
    <col min="7" max="7" width="63.140625" style="93" customWidth="1"/>
    <col min="8" max="8" width="13.5703125" style="219" customWidth="1"/>
    <col min="9" max="9" width="22.140625" style="164" customWidth="1"/>
    <col min="10" max="10" width="41.5703125" style="164" customWidth="1"/>
    <col min="11" max="11" width="41.5703125" style="63" customWidth="1"/>
    <col min="12" max="12" width="13.5703125" style="219" customWidth="1"/>
    <col min="13" max="17" width="41.5703125" style="168" customWidth="1"/>
    <col min="18" max="19" width="12.5703125" style="87" customWidth="1"/>
    <col min="20" max="16384" width="8.7109375" style="87"/>
  </cols>
  <sheetData>
    <row r="1" spans="1:19" s="93" customFormat="1" ht="14.65" thickBot="1">
      <c r="A1" s="57" t="str">
        <f>Assessment_DataCollection!A1:G128</f>
        <v>SECTION</v>
      </c>
      <c r="B1" s="106" t="s">
        <v>215</v>
      </c>
      <c r="C1" s="103" t="s">
        <v>81</v>
      </c>
      <c r="D1" s="107"/>
      <c r="F1" s="57" t="s">
        <v>216</v>
      </c>
      <c r="G1" s="58" t="s">
        <v>217</v>
      </c>
      <c r="H1" s="218"/>
      <c r="I1" s="163"/>
      <c r="J1" s="163"/>
      <c r="K1" s="172" t="s">
        <v>81</v>
      </c>
      <c r="L1" s="167"/>
      <c r="M1" s="174" t="s">
        <v>218</v>
      </c>
      <c r="N1" s="167"/>
      <c r="O1" s="167"/>
      <c r="P1" s="172" t="s">
        <v>81</v>
      </c>
      <c r="Q1" s="167"/>
      <c r="R1" s="229" t="s">
        <v>218</v>
      </c>
      <c r="S1" s="197"/>
    </row>
    <row r="2" spans="1:19" ht="42" thickBot="1">
      <c r="A2" s="91">
        <v>1</v>
      </c>
      <c r="B2" s="70" t="s">
        <v>219</v>
      </c>
      <c r="C2" s="1" t="str">
        <f>Assessment_DataCollection!C2</f>
        <v>Public</v>
      </c>
      <c r="D2" s="71" t="str">
        <f>Assessment_DataCollection!D2</f>
        <v>Private/ Commercial</v>
      </c>
      <c r="F2" s="8">
        <v>1</v>
      </c>
      <c r="G2" s="121" t="s">
        <v>219</v>
      </c>
      <c r="H2" s="228" t="s">
        <v>220</v>
      </c>
      <c r="I2" s="185" t="s">
        <v>221</v>
      </c>
      <c r="J2" s="186" t="s">
        <v>222</v>
      </c>
      <c r="K2" s="186" t="s">
        <v>223</v>
      </c>
      <c r="L2" s="222" t="s">
        <v>224</v>
      </c>
      <c r="M2" s="128" t="s">
        <v>225</v>
      </c>
      <c r="N2" s="166" t="s">
        <v>226</v>
      </c>
      <c r="O2" s="128" t="s">
        <v>227</v>
      </c>
      <c r="P2" s="196" t="s">
        <v>228</v>
      </c>
      <c r="Q2" s="186" t="s">
        <v>223</v>
      </c>
      <c r="R2" s="223" t="s">
        <v>229</v>
      </c>
      <c r="S2" s="223" t="s">
        <v>230</v>
      </c>
    </row>
    <row r="3" spans="1:19" ht="14.65" thickBot="1">
      <c r="A3" s="91">
        <v>1.1000000000000001</v>
      </c>
      <c r="B3" s="225" t="str">
        <f>Assessment_DataCollection!B3</f>
        <v>1.1 Management, Leadership, and Administration</v>
      </c>
      <c r="C3" s="3"/>
      <c r="D3" s="3"/>
      <c r="F3" s="88"/>
      <c r="G3" s="225" t="s">
        <v>231</v>
      </c>
      <c r="H3" s="220"/>
      <c r="I3" s="187"/>
      <c r="J3" s="187"/>
      <c r="K3" s="215"/>
      <c r="L3" s="221"/>
      <c r="M3" s="187"/>
      <c r="N3" s="187"/>
      <c r="O3" s="187"/>
      <c r="P3" s="188"/>
      <c r="Q3" s="188"/>
      <c r="R3" s="224"/>
      <c r="S3" s="224"/>
    </row>
    <row r="4" spans="1:19" ht="28.9" thickBot="1">
      <c r="A4" s="91" t="s">
        <v>232</v>
      </c>
      <c r="B4" s="225" t="s">
        <v>233</v>
      </c>
      <c r="C4" s="3" t="str">
        <f>Assessment_DataCollection!C4</f>
        <v>Yes</v>
      </c>
      <c r="D4" s="3" t="str">
        <f>Assessment_DataCollection!D4</f>
        <v>Yes</v>
      </c>
      <c r="F4" s="88"/>
      <c r="G4" s="225" t="s">
        <v>233</v>
      </c>
      <c r="H4" s="189" t="s">
        <v>15</v>
      </c>
      <c r="I4" s="190"/>
      <c r="J4" s="191"/>
      <c r="K4" s="191"/>
      <c r="L4" s="189"/>
      <c r="M4" s="191"/>
      <c r="N4" s="191"/>
      <c r="O4" s="197"/>
      <c r="P4" s="197"/>
      <c r="Q4" s="197"/>
      <c r="R4" s="214"/>
      <c r="S4" s="214"/>
    </row>
    <row r="5" spans="1:19" ht="40.5">
      <c r="A5" s="91" t="s">
        <v>234</v>
      </c>
      <c r="B5" s="230" t="str">
        <f>Assessment_DataCollection!B5</f>
        <v>1.1.1 a. This agency shall have authority and responsibility for the implementation, monitoring, evaluation, and enforcement of these and State standards.</v>
      </c>
      <c r="C5" s="231" t="str">
        <f>Assessment_DataCollection!C5</f>
        <v>Yes</v>
      </c>
      <c r="D5" s="232" t="str">
        <f>Assessment_DataCollection!D5</f>
        <v>Yes</v>
      </c>
      <c r="F5" s="57" t="s">
        <v>234</v>
      </c>
      <c r="G5" s="102" t="s">
        <v>235</v>
      </c>
      <c r="H5" s="339">
        <v>44272</v>
      </c>
      <c r="I5" s="328" t="s">
        <v>120</v>
      </c>
      <c r="J5" s="328" t="s">
        <v>236</v>
      </c>
      <c r="K5" s="328" t="s">
        <v>237</v>
      </c>
      <c r="L5" s="216">
        <v>44279</v>
      </c>
      <c r="M5" s="217" t="s">
        <v>238</v>
      </c>
      <c r="N5" s="198"/>
      <c r="O5" s="217"/>
      <c r="P5" s="199"/>
      <c r="Q5" s="200"/>
      <c r="R5" s="217" t="s">
        <v>239</v>
      </c>
      <c r="S5" s="217"/>
    </row>
    <row r="6" spans="1:19" ht="54">
      <c r="A6" s="91"/>
      <c r="B6" s="230"/>
      <c r="C6" s="231"/>
      <c r="D6" s="232"/>
      <c r="F6" s="88"/>
      <c r="G6" s="59" t="s">
        <v>240</v>
      </c>
      <c r="H6" s="339">
        <v>44272</v>
      </c>
      <c r="I6" s="329" t="s">
        <v>241</v>
      </c>
      <c r="J6" s="329" t="s">
        <v>242</v>
      </c>
      <c r="K6" s="330" t="s">
        <v>243</v>
      </c>
      <c r="L6" s="216">
        <v>44279</v>
      </c>
      <c r="M6" s="217" t="s">
        <v>238</v>
      </c>
      <c r="N6" s="198"/>
      <c r="O6" s="217"/>
      <c r="P6" s="199"/>
      <c r="Q6" s="199"/>
      <c r="R6" s="217"/>
      <c r="S6" s="217"/>
    </row>
    <row r="7" spans="1:19" ht="54">
      <c r="A7" s="91"/>
      <c r="B7" s="230"/>
      <c r="C7" s="231"/>
      <c r="D7" s="232"/>
      <c r="F7" s="88"/>
      <c r="G7" s="59" t="s">
        <v>244</v>
      </c>
      <c r="H7" s="339">
        <v>44278</v>
      </c>
      <c r="I7" s="340" t="s">
        <v>200</v>
      </c>
      <c r="J7" s="330" t="s">
        <v>245</v>
      </c>
      <c r="K7" s="330" t="s">
        <v>223</v>
      </c>
      <c r="L7" s="216">
        <v>44279</v>
      </c>
      <c r="M7" s="217" t="s">
        <v>238</v>
      </c>
      <c r="N7" s="198"/>
      <c r="O7" s="217"/>
      <c r="P7" s="199"/>
      <c r="Q7" s="199"/>
      <c r="R7" s="217"/>
      <c r="S7" s="217"/>
    </row>
    <row r="8" spans="1:19" ht="54">
      <c r="A8" s="91"/>
      <c r="B8" s="230"/>
      <c r="C8" s="231"/>
      <c r="D8" s="232"/>
      <c r="F8" s="88"/>
      <c r="G8" s="59" t="s">
        <v>246</v>
      </c>
      <c r="H8" s="339">
        <v>44272</v>
      </c>
      <c r="I8" s="328" t="s">
        <v>120</v>
      </c>
      <c r="J8" s="328" t="s">
        <v>247</v>
      </c>
      <c r="K8" s="330" t="s">
        <v>248</v>
      </c>
      <c r="L8" s="216">
        <v>44279</v>
      </c>
      <c r="M8" s="217" t="s">
        <v>238</v>
      </c>
      <c r="N8" s="198"/>
      <c r="O8" s="217"/>
      <c r="P8" s="199"/>
      <c r="Q8" s="199"/>
      <c r="R8" s="217"/>
      <c r="S8" s="217"/>
    </row>
    <row r="9" spans="1:19" ht="27">
      <c r="A9" s="91"/>
      <c r="B9" s="230"/>
      <c r="C9" s="231"/>
      <c r="D9" s="232"/>
      <c r="F9" s="88"/>
      <c r="G9" s="59" t="s">
        <v>249</v>
      </c>
      <c r="H9" s="341">
        <v>44278</v>
      </c>
      <c r="I9" s="340" t="s">
        <v>200</v>
      </c>
      <c r="J9" s="330" t="s">
        <v>250</v>
      </c>
      <c r="K9" s="330"/>
      <c r="L9" s="216">
        <v>44279</v>
      </c>
      <c r="M9" s="217" t="s">
        <v>238</v>
      </c>
      <c r="N9" s="198"/>
      <c r="O9" s="217"/>
      <c r="P9" s="199"/>
      <c r="Q9" s="199"/>
      <c r="R9" s="217"/>
      <c r="S9" s="217"/>
    </row>
    <row r="10" spans="1:19" ht="40.5">
      <c r="A10" s="91" t="s">
        <v>251</v>
      </c>
      <c r="B10" s="230" t="str">
        <f>Assessment_DataCollection!B10</f>
        <v>1.1.1 b. This agency shall establish and maintain an advisory board of stakeholders to provide input to the State agency/agencies</v>
      </c>
      <c r="C10" s="231" t="str">
        <f>Assessment_DataCollection!C10</f>
        <v>No</v>
      </c>
      <c r="D10" s="232" t="str">
        <f>Assessment_DataCollection!D10</f>
        <v>No</v>
      </c>
      <c r="F10" s="8" t="s">
        <v>251</v>
      </c>
      <c r="G10" s="59" t="s">
        <v>252</v>
      </c>
      <c r="H10" s="339" t="s">
        <v>253</v>
      </c>
      <c r="I10" s="328" t="s">
        <v>254</v>
      </c>
      <c r="J10" s="330" t="s">
        <v>255</v>
      </c>
      <c r="K10" s="330"/>
      <c r="L10" s="216">
        <v>44279</v>
      </c>
      <c r="M10" s="217" t="s">
        <v>256</v>
      </c>
      <c r="N10" s="198" t="s">
        <v>257</v>
      </c>
      <c r="O10" s="217"/>
      <c r="P10" s="199"/>
      <c r="Q10" s="199"/>
      <c r="R10" s="217" t="s">
        <v>258</v>
      </c>
      <c r="S10" s="217"/>
    </row>
    <row r="11" spans="1:19" ht="27">
      <c r="A11" s="91"/>
      <c r="B11" s="230"/>
      <c r="C11" s="231"/>
      <c r="D11" s="232"/>
      <c r="F11" s="88"/>
      <c r="G11" s="59" t="s">
        <v>259</v>
      </c>
      <c r="H11" s="339" t="s">
        <v>253</v>
      </c>
      <c r="I11" s="328" t="s">
        <v>254</v>
      </c>
      <c r="J11" s="330" t="s">
        <v>260</v>
      </c>
      <c r="K11" s="330"/>
      <c r="L11" s="216">
        <v>44279</v>
      </c>
      <c r="M11" s="217" t="s">
        <v>238</v>
      </c>
      <c r="N11" s="168" t="s">
        <v>261</v>
      </c>
      <c r="O11" s="217"/>
      <c r="P11" s="199"/>
      <c r="Q11" s="199"/>
      <c r="R11" s="217"/>
      <c r="S11" s="217"/>
    </row>
    <row r="12" spans="1:19" ht="54">
      <c r="A12" s="91"/>
      <c r="B12" s="230"/>
      <c r="C12" s="231"/>
      <c r="D12" s="232"/>
      <c r="F12" s="88"/>
      <c r="G12" s="59" t="s">
        <v>262</v>
      </c>
      <c r="H12" s="339" t="s">
        <v>253</v>
      </c>
      <c r="I12" s="328" t="s">
        <v>254</v>
      </c>
      <c r="J12" s="330" t="s">
        <v>260</v>
      </c>
      <c r="K12" s="330"/>
      <c r="L12" s="216">
        <v>44279</v>
      </c>
      <c r="M12" s="217" t="s">
        <v>238</v>
      </c>
      <c r="N12" s="198" t="s">
        <v>263</v>
      </c>
      <c r="O12" s="217"/>
      <c r="P12" s="199"/>
      <c r="Q12" s="199"/>
      <c r="R12" s="217"/>
      <c r="S12" s="217"/>
    </row>
    <row r="13" spans="1:19" ht="81">
      <c r="A13" s="91"/>
      <c r="B13" s="230"/>
      <c r="C13" s="231"/>
      <c r="D13" s="232"/>
      <c r="F13" s="88"/>
      <c r="G13" s="59" t="s">
        <v>264</v>
      </c>
      <c r="H13" s="339" t="s">
        <v>253</v>
      </c>
      <c r="I13" s="328" t="s">
        <v>254</v>
      </c>
      <c r="J13" s="330" t="s">
        <v>260</v>
      </c>
      <c r="K13" s="330"/>
      <c r="L13" s="216">
        <v>44279</v>
      </c>
      <c r="M13" s="217" t="s">
        <v>238</v>
      </c>
      <c r="N13" s="198" t="s">
        <v>265</v>
      </c>
      <c r="O13" s="217"/>
      <c r="P13" s="199"/>
      <c r="Q13" s="199"/>
      <c r="R13" s="217"/>
      <c r="S13" s="217"/>
    </row>
    <row r="14" spans="1:19" ht="13.9">
      <c r="A14" s="91"/>
      <c r="B14" s="230"/>
      <c r="C14" s="231"/>
      <c r="D14" s="232"/>
      <c r="F14" s="88"/>
      <c r="G14" s="59" t="s">
        <v>266</v>
      </c>
      <c r="H14" s="339">
        <v>44274</v>
      </c>
      <c r="I14" s="328" t="s">
        <v>120</v>
      </c>
      <c r="J14" s="330" t="s">
        <v>260</v>
      </c>
      <c r="K14" s="330"/>
      <c r="L14" s="216">
        <v>44279</v>
      </c>
      <c r="M14" s="217" t="s">
        <v>238</v>
      </c>
      <c r="N14" s="198"/>
      <c r="O14" s="217"/>
      <c r="P14" s="199"/>
      <c r="Q14" s="199"/>
      <c r="R14" s="217"/>
      <c r="S14" s="217"/>
    </row>
    <row r="15" spans="1:19" ht="54">
      <c r="A15" s="91" t="s">
        <v>267</v>
      </c>
      <c r="B15" s="230" t="str">
        <f>Assessment_DataCollection!B15</f>
        <v>1.1.1 c. This agency shall undertake all other administrative actions that make available quality driver education programs</v>
      </c>
      <c r="C15" s="231" t="str">
        <f>Assessment_DataCollection!C15</f>
        <v>Yes</v>
      </c>
      <c r="D15" s="232" t="str">
        <f>Assessment_DataCollection!D15</f>
        <v>Yes</v>
      </c>
      <c r="F15" s="8" t="s">
        <v>267</v>
      </c>
      <c r="G15" s="59" t="s">
        <v>268</v>
      </c>
      <c r="H15" s="341">
        <v>44276</v>
      </c>
      <c r="I15" s="340" t="s">
        <v>269</v>
      </c>
      <c r="J15" s="330" t="s">
        <v>270</v>
      </c>
      <c r="K15" s="330" t="s">
        <v>271</v>
      </c>
      <c r="L15" s="216">
        <v>44279</v>
      </c>
      <c r="M15" s="217" t="s">
        <v>238</v>
      </c>
      <c r="N15" s="198"/>
      <c r="O15" s="217"/>
      <c r="P15" s="199"/>
      <c r="Q15" s="199"/>
      <c r="R15" s="217"/>
      <c r="S15" s="217"/>
    </row>
    <row r="16" spans="1:19" ht="40.5">
      <c r="A16" s="91"/>
      <c r="B16" s="230"/>
      <c r="C16" s="231"/>
      <c r="D16" s="232"/>
      <c r="F16" s="88"/>
      <c r="G16" s="59" t="s">
        <v>272</v>
      </c>
      <c r="H16" s="341"/>
      <c r="I16" s="340"/>
      <c r="J16" s="330"/>
      <c r="K16" s="330"/>
      <c r="L16" s="216">
        <v>44279</v>
      </c>
      <c r="M16" s="217" t="s">
        <v>273</v>
      </c>
      <c r="N16" s="198" t="s">
        <v>274</v>
      </c>
      <c r="O16" s="217"/>
      <c r="P16" s="199"/>
      <c r="Q16" s="199"/>
      <c r="R16" s="217" t="s">
        <v>239</v>
      </c>
      <c r="S16" s="217"/>
    </row>
    <row r="17" spans="1:19" ht="67.5">
      <c r="A17" s="91" t="s">
        <v>275</v>
      </c>
      <c r="B17" s="230" t="str">
        <f>Assessment_DataCollection!B17</f>
        <v>1.1.1 d. This agency shall develop and execute communication strategies to inform parents and the public about driver education issues and driving laws.</v>
      </c>
      <c r="C17" s="231" t="str">
        <f>Assessment_DataCollection!C17</f>
        <v>Yes</v>
      </c>
      <c r="D17" s="232" t="str">
        <f>Assessment_DataCollection!D17</f>
        <v>Yes</v>
      </c>
      <c r="F17" s="8" t="s">
        <v>275</v>
      </c>
      <c r="G17" s="59" t="s">
        <v>276</v>
      </c>
      <c r="H17" s="339" t="s">
        <v>277</v>
      </c>
      <c r="I17" s="328" t="s">
        <v>278</v>
      </c>
      <c r="J17" s="328" t="s">
        <v>279</v>
      </c>
      <c r="K17" s="330"/>
      <c r="L17" s="216">
        <v>44279</v>
      </c>
      <c r="M17" s="217" t="s">
        <v>280</v>
      </c>
      <c r="N17" s="198" t="s">
        <v>281</v>
      </c>
      <c r="O17" s="217"/>
      <c r="P17" s="199"/>
      <c r="Q17" s="199"/>
      <c r="R17" s="217"/>
      <c r="S17" s="217"/>
    </row>
    <row r="18" spans="1:19" ht="54">
      <c r="A18" s="91" t="s">
        <v>282</v>
      </c>
      <c r="B18" s="230" t="str">
        <f>Assessment_DataCollection!B18</f>
        <v>1.1.1 e. In addition, the agency shall communicate to entities in a timely fashion about changes to laws, regulations, and procedures and other matters relevant to driver education.</v>
      </c>
      <c r="C18" s="231" t="str">
        <f>Assessment_DataCollection!C18</f>
        <v>Yes</v>
      </c>
      <c r="D18" s="232" t="str">
        <f>Assessment_DataCollection!D18</f>
        <v>Yes</v>
      </c>
      <c r="F18" s="8" t="s">
        <v>282</v>
      </c>
      <c r="G18" s="59" t="s">
        <v>283</v>
      </c>
      <c r="H18" s="339" t="s">
        <v>277</v>
      </c>
      <c r="I18" s="329" t="s">
        <v>284</v>
      </c>
      <c r="J18" s="329" t="s">
        <v>285</v>
      </c>
      <c r="K18" s="330"/>
      <c r="L18" s="216">
        <v>44279</v>
      </c>
      <c r="M18" s="217" t="s">
        <v>286</v>
      </c>
      <c r="N18" s="198" t="s">
        <v>287</v>
      </c>
      <c r="O18" s="217"/>
      <c r="P18" s="199"/>
      <c r="Q18" s="200"/>
      <c r="R18" s="217"/>
      <c r="S18" s="217"/>
    </row>
    <row r="19" spans="1:19" ht="28.5">
      <c r="A19" s="91" t="s">
        <v>288</v>
      </c>
      <c r="B19" s="225" t="str">
        <f>Assessment_DataCollection!B19</f>
        <v>1.1.2 States shall have a full-time, funded State administrator for driver education.</v>
      </c>
      <c r="C19" s="3" t="str">
        <f>Assessment_DataCollection!C19</f>
        <v>Yes</v>
      </c>
      <c r="D19" s="3" t="str">
        <f>Assessment_DataCollection!D19</f>
        <v>Yes</v>
      </c>
      <c r="F19" s="88"/>
      <c r="G19" s="225" t="s">
        <v>289</v>
      </c>
      <c r="H19" s="323"/>
      <c r="I19" s="342"/>
      <c r="J19" s="331"/>
      <c r="K19" s="331"/>
      <c r="L19" s="201"/>
      <c r="M19" s="202"/>
      <c r="N19" s="202"/>
      <c r="O19" s="197"/>
      <c r="P19" s="197"/>
      <c r="Q19" s="197"/>
      <c r="R19" s="197"/>
      <c r="S19" s="197"/>
    </row>
    <row r="20" spans="1:19" ht="54">
      <c r="A20" s="91" t="s">
        <v>290</v>
      </c>
      <c r="B20" s="230" t="str">
        <f>Assessment_DataCollection!B20</f>
        <v>1.1.2 a. The administrator shall be qualified to manage and oversee all aspects of the State’s functions in driver education, and be familiar with the delivery of driver education</v>
      </c>
      <c r="C20" s="231" t="str">
        <f>Assessment_DataCollection!C20</f>
        <v>Yes</v>
      </c>
      <c r="D20" s="232" t="str">
        <f>Assessment_DataCollection!D20</f>
        <v>Yes</v>
      </c>
      <c r="F20" s="8" t="s">
        <v>290</v>
      </c>
      <c r="G20" s="59" t="s">
        <v>291</v>
      </c>
      <c r="H20" s="341">
        <v>44273</v>
      </c>
      <c r="I20" s="340" t="s">
        <v>292</v>
      </c>
      <c r="J20" s="330"/>
      <c r="K20" s="330"/>
      <c r="L20" s="216">
        <v>44279</v>
      </c>
      <c r="M20" s="217" t="s">
        <v>293</v>
      </c>
      <c r="N20" s="198" t="s">
        <v>255</v>
      </c>
      <c r="O20" s="217"/>
      <c r="P20" s="199"/>
      <c r="Q20" s="199"/>
      <c r="R20" s="217" t="s">
        <v>258</v>
      </c>
      <c r="S20" s="217"/>
    </row>
    <row r="21" spans="1:19" ht="40.5">
      <c r="A21" s="91"/>
      <c r="B21" s="230"/>
      <c r="C21" s="231"/>
      <c r="D21" s="232"/>
      <c r="F21" s="8"/>
      <c r="G21" s="59" t="s">
        <v>294</v>
      </c>
      <c r="H21" s="341">
        <v>44278</v>
      </c>
      <c r="I21" s="340" t="s">
        <v>200</v>
      </c>
      <c r="J21" s="330" t="s">
        <v>295</v>
      </c>
      <c r="K21" s="330"/>
      <c r="L21" s="216">
        <v>44279</v>
      </c>
      <c r="M21" s="217" t="s">
        <v>238</v>
      </c>
      <c r="N21" s="198"/>
      <c r="O21" s="217"/>
      <c r="P21" s="199"/>
      <c r="Q21" s="199"/>
      <c r="R21" s="217"/>
      <c r="S21" s="217"/>
    </row>
    <row r="22" spans="1:19" ht="189">
      <c r="A22" s="91"/>
      <c r="B22" s="230"/>
      <c r="C22" s="231"/>
      <c r="D22" s="232"/>
      <c r="F22" s="8"/>
      <c r="G22" s="59" t="s">
        <v>296</v>
      </c>
      <c r="H22" s="341">
        <v>44272</v>
      </c>
      <c r="I22" s="328" t="s">
        <v>120</v>
      </c>
      <c r="J22" s="328" t="s">
        <v>297</v>
      </c>
      <c r="K22" s="328" t="s">
        <v>298</v>
      </c>
      <c r="L22" s="216">
        <v>44279</v>
      </c>
      <c r="M22" s="217" t="s">
        <v>238</v>
      </c>
      <c r="N22" s="198"/>
      <c r="O22" s="217"/>
      <c r="P22" s="199"/>
      <c r="Q22" s="200"/>
      <c r="R22" s="217"/>
      <c r="S22" s="217"/>
    </row>
    <row r="23" spans="1:19" ht="108">
      <c r="A23" s="91" t="s">
        <v>299</v>
      </c>
      <c r="B23" s="230" t="str">
        <f>Assessment_DataCollection!B23</f>
        <v>1.1.2 b. The administrator shall be an employee of the agency that has oversight of driver education</v>
      </c>
      <c r="C23" s="231" t="str">
        <f>Assessment_DataCollection!C23</f>
        <v>Yes</v>
      </c>
      <c r="D23" s="232" t="str">
        <f>Assessment_DataCollection!D23</f>
        <v>Yes</v>
      </c>
      <c r="F23" s="8" t="s">
        <v>299</v>
      </c>
      <c r="G23" s="59" t="s">
        <v>300</v>
      </c>
      <c r="H23" s="341">
        <v>44278</v>
      </c>
      <c r="I23" s="340" t="s">
        <v>200</v>
      </c>
      <c r="J23" s="330" t="s">
        <v>301</v>
      </c>
      <c r="K23" s="330"/>
      <c r="L23" s="216">
        <v>44279</v>
      </c>
      <c r="M23" s="217" t="s">
        <v>302</v>
      </c>
      <c r="N23" s="198" t="s">
        <v>303</v>
      </c>
      <c r="O23" s="217"/>
      <c r="P23" s="199"/>
      <c r="Q23" s="200"/>
      <c r="R23" s="217"/>
      <c r="S23" s="217"/>
    </row>
    <row r="24" spans="1:19" ht="121.5">
      <c r="A24" s="91" t="s">
        <v>304</v>
      </c>
      <c r="B24" s="230" t="str">
        <f>Assessment_DataCollection!B24</f>
        <v>1.1.2 c. The administrator should meet or exceed the qualifications and training required by the State for a novice driver education instructor and/or school owner or possesses equivalent experience or qualifications.</v>
      </c>
      <c r="C24" s="231" t="str">
        <f>Assessment_DataCollection!C24</f>
        <v>Yes</v>
      </c>
      <c r="D24" s="232" t="str">
        <f>Assessment_DataCollection!D24</f>
        <v>Yes</v>
      </c>
      <c r="F24" s="8" t="s">
        <v>304</v>
      </c>
      <c r="G24" s="59" t="s">
        <v>305</v>
      </c>
      <c r="H24" s="341">
        <v>44278</v>
      </c>
      <c r="I24" s="340" t="s">
        <v>200</v>
      </c>
      <c r="J24" s="330" t="s">
        <v>306</v>
      </c>
      <c r="K24" s="330"/>
      <c r="L24" s="216">
        <v>44279</v>
      </c>
      <c r="M24" s="217" t="s">
        <v>238</v>
      </c>
      <c r="N24" s="198"/>
      <c r="O24" s="217"/>
      <c r="P24" s="199"/>
      <c r="Q24" s="199"/>
      <c r="R24" s="217"/>
      <c r="S24" s="217"/>
    </row>
    <row r="25" spans="1:19" ht="54">
      <c r="A25" s="91"/>
      <c r="B25" s="230"/>
      <c r="C25" s="231"/>
      <c r="D25" s="232"/>
      <c r="F25" s="8"/>
      <c r="G25" s="59" t="s">
        <v>307</v>
      </c>
      <c r="H25" s="341">
        <v>44278</v>
      </c>
      <c r="I25" s="340" t="s">
        <v>200</v>
      </c>
      <c r="J25" s="330" t="s">
        <v>245</v>
      </c>
      <c r="K25" s="330"/>
      <c r="L25" s="216">
        <v>44279</v>
      </c>
      <c r="M25" s="217" t="s">
        <v>238</v>
      </c>
      <c r="N25" s="198"/>
      <c r="O25" s="217"/>
      <c r="P25" s="199"/>
      <c r="Q25" s="199"/>
      <c r="R25" s="217"/>
      <c r="S25" s="217"/>
    </row>
    <row r="26" spans="1:19" ht="28.5">
      <c r="A26" s="91" t="s">
        <v>308</v>
      </c>
      <c r="B26" s="225" t="str">
        <f>Assessment_DataCollection!B26</f>
        <v>1.1.3 States shall provide funding to the responsible agency for driver education</v>
      </c>
      <c r="C26" s="3" t="str">
        <f>Assessment_DataCollection!C26</f>
        <v>Yes</v>
      </c>
      <c r="D26" s="3" t="str">
        <f>Assessment_DataCollection!D26</f>
        <v>Yes</v>
      </c>
      <c r="F26" s="8" t="s">
        <v>308</v>
      </c>
      <c r="G26" s="225" t="s">
        <v>309</v>
      </c>
      <c r="H26" s="323"/>
      <c r="I26" s="342"/>
      <c r="J26" s="331"/>
      <c r="K26" s="331"/>
      <c r="L26" s="201"/>
      <c r="M26" s="202"/>
      <c r="N26" s="202"/>
      <c r="O26" s="197"/>
      <c r="P26" s="197"/>
      <c r="Q26" s="197"/>
      <c r="R26" s="197"/>
      <c r="S26" s="197"/>
    </row>
    <row r="27" spans="1:19" ht="67.5">
      <c r="A27" s="91"/>
      <c r="B27" s="235"/>
      <c r="C27" s="231"/>
      <c r="D27" s="232"/>
      <c r="F27" s="8"/>
      <c r="G27" s="59" t="s">
        <v>310</v>
      </c>
      <c r="H27" s="340"/>
      <c r="I27" s="340"/>
      <c r="J27" s="330"/>
      <c r="K27" s="330"/>
      <c r="L27" s="216">
        <v>44279</v>
      </c>
      <c r="M27" s="216" t="s">
        <v>311</v>
      </c>
      <c r="N27" s="198" t="s">
        <v>312</v>
      </c>
      <c r="O27" s="217"/>
      <c r="P27" s="199"/>
      <c r="Q27" s="200"/>
      <c r="R27" s="217" t="s">
        <v>239</v>
      </c>
      <c r="S27" s="217"/>
    </row>
    <row r="28" spans="1:19" ht="13.9">
      <c r="A28" s="91"/>
      <c r="B28" s="230"/>
      <c r="C28" s="231"/>
      <c r="D28" s="232"/>
      <c r="F28" s="88"/>
      <c r="G28" s="93" t="s">
        <v>313</v>
      </c>
      <c r="H28" s="339">
        <v>44274</v>
      </c>
      <c r="I28" s="328" t="s">
        <v>120</v>
      </c>
      <c r="J28" s="330" t="s">
        <v>255</v>
      </c>
      <c r="K28" s="330"/>
      <c r="L28" s="216">
        <v>44279</v>
      </c>
      <c r="M28" s="216" t="s">
        <v>238</v>
      </c>
      <c r="N28" s="198"/>
      <c r="O28" s="217"/>
      <c r="P28" s="199"/>
      <c r="Q28" s="199"/>
      <c r="R28" s="217"/>
      <c r="S28" s="217"/>
    </row>
    <row r="29" spans="1:19" ht="27">
      <c r="A29" s="91"/>
      <c r="B29" s="230"/>
      <c r="C29" s="231"/>
      <c r="D29" s="232"/>
      <c r="F29" s="88"/>
      <c r="G29" s="59" t="s">
        <v>314</v>
      </c>
      <c r="H29" s="341"/>
      <c r="I29" s="340"/>
      <c r="J29" s="330"/>
      <c r="K29" s="330"/>
      <c r="L29" s="216">
        <v>44279</v>
      </c>
      <c r="M29" s="216" t="s">
        <v>238</v>
      </c>
      <c r="N29" s="198"/>
      <c r="O29" s="217"/>
      <c r="P29" s="199"/>
      <c r="Q29" s="199"/>
      <c r="R29" s="217"/>
      <c r="S29" s="217"/>
    </row>
    <row r="30" spans="1:19" ht="13.9">
      <c r="A30" s="91"/>
      <c r="B30" s="230"/>
      <c r="C30" s="231"/>
      <c r="D30" s="232"/>
      <c r="F30" s="88"/>
      <c r="G30" s="93" t="s">
        <v>315</v>
      </c>
      <c r="H30" s="339">
        <v>44274</v>
      </c>
      <c r="I30" s="328" t="s">
        <v>120</v>
      </c>
      <c r="J30" s="330" t="s">
        <v>255</v>
      </c>
      <c r="K30" s="330"/>
      <c r="L30" s="216">
        <v>44279</v>
      </c>
      <c r="M30" s="216" t="s">
        <v>238</v>
      </c>
      <c r="N30" s="198"/>
      <c r="O30" s="217"/>
      <c r="P30" s="199"/>
      <c r="Q30" s="199"/>
      <c r="R30" s="217"/>
      <c r="S30" s="217"/>
    </row>
    <row r="31" spans="1:19" ht="13.9">
      <c r="A31" s="91"/>
      <c r="B31" s="230"/>
      <c r="C31" s="231"/>
      <c r="D31" s="232"/>
      <c r="F31" s="88"/>
      <c r="G31" s="93" t="s">
        <v>316</v>
      </c>
      <c r="H31" s="339">
        <v>44274</v>
      </c>
      <c r="I31" s="328" t="s">
        <v>120</v>
      </c>
      <c r="J31" s="330" t="s">
        <v>260</v>
      </c>
      <c r="K31" s="330"/>
      <c r="L31" s="216">
        <v>44279</v>
      </c>
      <c r="M31" s="216" t="s">
        <v>317</v>
      </c>
      <c r="N31" s="198"/>
      <c r="O31" s="217"/>
      <c r="P31" s="199"/>
      <c r="Q31" s="199"/>
      <c r="R31" s="217"/>
      <c r="S31" s="217"/>
    </row>
    <row r="32" spans="1:19" ht="13.9">
      <c r="A32" s="91"/>
      <c r="B32" s="230"/>
      <c r="C32" s="231"/>
      <c r="D32" s="232"/>
      <c r="F32" s="88"/>
      <c r="G32" s="93" t="s">
        <v>318</v>
      </c>
      <c r="H32" s="339">
        <v>44274</v>
      </c>
      <c r="I32" s="328" t="s">
        <v>120</v>
      </c>
      <c r="J32" s="330" t="s">
        <v>260</v>
      </c>
      <c r="K32" s="330"/>
      <c r="L32" s="216">
        <v>44279</v>
      </c>
      <c r="M32" s="216" t="s">
        <v>238</v>
      </c>
      <c r="N32" s="198"/>
      <c r="O32" s="217"/>
      <c r="P32" s="199"/>
      <c r="Q32" s="199"/>
      <c r="R32" s="217"/>
      <c r="S32" s="217"/>
    </row>
    <row r="33" spans="1:19" ht="13.9">
      <c r="A33" s="91"/>
      <c r="B33" s="230"/>
      <c r="C33" s="231"/>
      <c r="D33" s="232"/>
      <c r="F33" s="88"/>
      <c r="G33" s="93" t="s">
        <v>319</v>
      </c>
      <c r="H33" s="339">
        <v>44274</v>
      </c>
      <c r="I33" s="328" t="s">
        <v>120</v>
      </c>
      <c r="J33" s="330" t="s">
        <v>260</v>
      </c>
      <c r="K33" s="330"/>
      <c r="L33" s="216">
        <v>44279</v>
      </c>
      <c r="M33" s="216" t="s">
        <v>238</v>
      </c>
      <c r="N33" s="198"/>
      <c r="O33" s="217"/>
      <c r="P33" s="199"/>
      <c r="Q33" s="199"/>
      <c r="R33" s="217"/>
      <c r="S33" s="217"/>
    </row>
    <row r="34" spans="1:19" ht="40.5">
      <c r="A34" s="91"/>
      <c r="B34" s="230"/>
      <c r="C34" s="231"/>
      <c r="D34" s="232"/>
      <c r="F34" s="88"/>
      <c r="G34" s="59" t="s">
        <v>320</v>
      </c>
      <c r="H34" s="339">
        <v>44274</v>
      </c>
      <c r="I34" s="328" t="s">
        <v>120</v>
      </c>
      <c r="J34" s="330" t="s">
        <v>321</v>
      </c>
      <c r="K34" s="330" t="s">
        <v>322</v>
      </c>
      <c r="L34" s="216">
        <v>44279</v>
      </c>
      <c r="M34" s="216" t="s">
        <v>238</v>
      </c>
      <c r="N34" s="198"/>
      <c r="O34" s="217"/>
      <c r="P34" s="199"/>
      <c r="Q34" s="200"/>
      <c r="R34" s="217"/>
      <c r="S34" s="217"/>
    </row>
    <row r="35" spans="1:19" ht="40.5">
      <c r="A35" s="91"/>
      <c r="B35" s="230"/>
      <c r="C35" s="231"/>
      <c r="D35" s="232"/>
      <c r="F35" s="88"/>
      <c r="G35" s="59" t="s">
        <v>323</v>
      </c>
      <c r="H35" s="339">
        <v>44274</v>
      </c>
      <c r="I35" s="328" t="s">
        <v>120</v>
      </c>
      <c r="J35" s="330" t="s">
        <v>321</v>
      </c>
      <c r="K35" s="330" t="s">
        <v>322</v>
      </c>
      <c r="L35" s="216">
        <v>44257</v>
      </c>
      <c r="M35" s="216" t="s">
        <v>238</v>
      </c>
      <c r="N35" s="198"/>
      <c r="O35" s="217"/>
      <c r="P35" s="199"/>
      <c r="Q35" s="199"/>
      <c r="R35" s="217"/>
      <c r="S35" s="217"/>
    </row>
    <row r="36" spans="1:19" ht="40.5">
      <c r="A36" s="91"/>
      <c r="B36" s="230"/>
      <c r="C36" s="231"/>
      <c r="D36" s="232"/>
      <c r="F36" s="88"/>
      <c r="G36" s="59" t="s">
        <v>324</v>
      </c>
      <c r="H36" s="339">
        <v>44274</v>
      </c>
      <c r="I36" s="328" t="s">
        <v>120</v>
      </c>
      <c r="J36" s="330" t="s">
        <v>321</v>
      </c>
      <c r="K36" s="330" t="s">
        <v>322</v>
      </c>
      <c r="L36" s="216">
        <v>44279</v>
      </c>
      <c r="M36" s="216" t="s">
        <v>238</v>
      </c>
      <c r="N36" s="198"/>
      <c r="O36" s="217"/>
      <c r="P36" s="199"/>
      <c r="Q36" s="199"/>
      <c r="R36" s="217"/>
      <c r="S36" s="217"/>
    </row>
    <row r="37" spans="1:19" ht="28.5">
      <c r="A37" s="91" t="s">
        <v>325</v>
      </c>
      <c r="B37" s="225" t="str">
        <f>Assessment_DataCollection!B37</f>
        <v>1.1.4 States shall ensure that all driver education providers meet applicable Federal and State laws and rules</v>
      </c>
      <c r="C37" s="3" t="str">
        <f>Assessment_DataCollection!C37</f>
        <v>Yes</v>
      </c>
      <c r="D37" s="3" t="str">
        <f>Assessment_DataCollection!D37</f>
        <v>Yes</v>
      </c>
      <c r="F37" s="8" t="s">
        <v>325</v>
      </c>
      <c r="G37" s="225" t="s">
        <v>326</v>
      </c>
      <c r="H37" s="323"/>
      <c r="I37" s="342"/>
      <c r="J37" s="331"/>
      <c r="K37" s="331"/>
      <c r="L37" s="201"/>
      <c r="M37" s="202"/>
      <c r="N37" s="202"/>
      <c r="O37" s="197"/>
      <c r="P37" s="197"/>
      <c r="Q37" s="197"/>
      <c r="R37" s="197"/>
      <c r="S37" s="197"/>
    </row>
    <row r="38" spans="1:19" ht="40.5">
      <c r="A38" s="91"/>
      <c r="B38" s="235"/>
      <c r="C38" s="231"/>
      <c r="D38" s="232"/>
      <c r="F38" s="8"/>
      <c r="G38" s="59" t="s">
        <v>327</v>
      </c>
      <c r="H38" s="339">
        <v>44274</v>
      </c>
      <c r="I38" s="328" t="s">
        <v>120</v>
      </c>
      <c r="J38" s="330" t="s">
        <v>328</v>
      </c>
      <c r="K38" s="330" t="s">
        <v>329</v>
      </c>
      <c r="L38" s="216">
        <v>44279</v>
      </c>
      <c r="M38" s="216" t="s">
        <v>238</v>
      </c>
      <c r="N38" s="198"/>
      <c r="O38" s="217"/>
      <c r="P38" s="199"/>
      <c r="Q38" s="199"/>
      <c r="R38" s="217"/>
      <c r="S38" s="217"/>
    </row>
    <row r="39" spans="1:19" ht="27">
      <c r="A39" s="91"/>
      <c r="B39" s="235"/>
      <c r="C39" s="231"/>
      <c r="D39" s="232"/>
      <c r="F39" s="8"/>
      <c r="G39" s="59" t="s">
        <v>327</v>
      </c>
      <c r="H39" s="339">
        <v>44274</v>
      </c>
      <c r="I39" s="328" t="s">
        <v>120</v>
      </c>
      <c r="J39" s="330" t="s">
        <v>330</v>
      </c>
      <c r="K39" s="330"/>
      <c r="L39" s="216">
        <v>44279</v>
      </c>
      <c r="M39" s="216" t="s">
        <v>238</v>
      </c>
      <c r="N39" s="198"/>
      <c r="O39" s="217"/>
      <c r="P39" s="199"/>
      <c r="Q39" s="199"/>
      <c r="R39" s="217"/>
      <c r="S39" s="217"/>
    </row>
    <row r="40" spans="1:19" ht="13.9">
      <c r="A40" s="91"/>
      <c r="B40" s="235"/>
      <c r="C40" s="231"/>
      <c r="D40" s="232"/>
      <c r="F40" s="8"/>
      <c r="G40" s="59" t="s">
        <v>331</v>
      </c>
      <c r="H40" s="340"/>
      <c r="I40" s="340"/>
      <c r="J40" s="330"/>
      <c r="K40" s="330"/>
      <c r="L40" s="216">
        <v>44279</v>
      </c>
      <c r="M40" s="216" t="s">
        <v>238</v>
      </c>
      <c r="N40" s="198"/>
      <c r="O40" s="217"/>
      <c r="P40" s="199"/>
      <c r="Q40" s="199"/>
      <c r="R40" s="217"/>
      <c r="S40" s="217"/>
    </row>
    <row r="41" spans="1:19" ht="40.5">
      <c r="A41" s="91"/>
      <c r="B41" s="230"/>
      <c r="C41" s="231"/>
      <c r="D41" s="232"/>
      <c r="F41" s="8"/>
      <c r="G41" s="59" t="s">
        <v>332</v>
      </c>
      <c r="H41" s="343">
        <v>44273</v>
      </c>
      <c r="I41" s="340" t="s">
        <v>120</v>
      </c>
      <c r="J41" s="330" t="s">
        <v>333</v>
      </c>
      <c r="K41" s="330"/>
      <c r="L41" s="216">
        <v>44279</v>
      </c>
      <c r="M41" s="216" t="s">
        <v>334</v>
      </c>
      <c r="N41" s="198" t="s">
        <v>274</v>
      </c>
      <c r="O41" s="217"/>
      <c r="P41" s="199"/>
      <c r="Q41" s="199"/>
      <c r="R41" s="217"/>
      <c r="S41" s="217"/>
    </row>
    <row r="42" spans="1:19" ht="14.25">
      <c r="A42" s="91">
        <v>1.2</v>
      </c>
      <c r="B42" s="225" t="s">
        <v>335</v>
      </c>
      <c r="C42" s="225"/>
      <c r="D42" s="225"/>
      <c r="F42" s="91">
        <v>1.2</v>
      </c>
      <c r="G42" s="226" t="s">
        <v>335</v>
      </c>
      <c r="H42" s="344"/>
      <c r="I42" s="332"/>
      <c r="J42" s="332"/>
      <c r="K42" s="332"/>
      <c r="L42" s="203"/>
      <c r="M42" s="204"/>
      <c r="N42" s="204"/>
      <c r="O42" s="205"/>
      <c r="P42" s="205"/>
      <c r="Q42" s="197"/>
      <c r="R42" s="197"/>
      <c r="S42" s="197"/>
    </row>
    <row r="43" spans="1:19" ht="14.25">
      <c r="A43" s="91" t="s">
        <v>336</v>
      </c>
      <c r="B43" s="225" t="str">
        <f>Assessment_DataCollection!B42</f>
        <v>1.2.1 States shall have an application and review process for providers</v>
      </c>
      <c r="C43" s="3" t="str">
        <f>Assessment_DataCollection!C42</f>
        <v>Yes</v>
      </c>
      <c r="D43" s="3" t="str">
        <f>Assessment_DataCollection!D42</f>
        <v>Yes</v>
      </c>
      <c r="F43" s="8" t="s">
        <v>336</v>
      </c>
      <c r="G43" s="226" t="s">
        <v>337</v>
      </c>
      <c r="H43" s="323"/>
      <c r="I43" s="342"/>
      <c r="J43" s="331"/>
      <c r="K43" s="331"/>
      <c r="L43" s="201"/>
      <c r="M43" s="202"/>
      <c r="N43" s="202"/>
      <c r="O43" s="197"/>
      <c r="P43" s="197"/>
      <c r="Q43" s="197"/>
      <c r="R43" s="197"/>
      <c r="S43" s="197"/>
    </row>
    <row r="44" spans="1:19" ht="54">
      <c r="A44" s="91" t="s">
        <v>338</v>
      </c>
      <c r="B44" s="236" t="str">
        <f>Assessment_DataCollection!B43</f>
        <v>1.2.1 a. The process shall ensure that only driver education programs that conform to applicable State and national standards are approved</v>
      </c>
      <c r="C44" s="237" t="str">
        <f>Assessment_DataCollection!C43</f>
        <v>Yes</v>
      </c>
      <c r="D44" s="232" t="str">
        <f>Assessment_DataCollection!D43</f>
        <v>Yes</v>
      </c>
      <c r="F44" s="8" t="s">
        <v>338</v>
      </c>
      <c r="G44" s="59" t="s">
        <v>339</v>
      </c>
      <c r="H44" s="341"/>
      <c r="I44" s="340"/>
      <c r="J44" s="330"/>
      <c r="K44" s="330"/>
      <c r="L44" s="216"/>
      <c r="M44" s="216"/>
      <c r="N44" s="198"/>
      <c r="O44" s="217"/>
      <c r="P44" s="199"/>
      <c r="Q44" s="199"/>
      <c r="R44" s="217"/>
      <c r="S44" s="217"/>
    </row>
    <row r="45" spans="1:19" ht="67.5">
      <c r="A45" s="91"/>
      <c r="B45" s="236"/>
      <c r="C45" s="237"/>
      <c r="D45" s="232"/>
      <c r="F45" s="8"/>
      <c r="G45" s="59" t="s">
        <v>340</v>
      </c>
      <c r="H45" s="339">
        <v>44273</v>
      </c>
      <c r="I45" s="340" t="s">
        <v>120</v>
      </c>
      <c r="J45" s="330" t="s">
        <v>341</v>
      </c>
      <c r="K45" s="330" t="s">
        <v>342</v>
      </c>
      <c r="L45" s="216">
        <v>44279</v>
      </c>
      <c r="M45" s="216" t="s">
        <v>343</v>
      </c>
      <c r="N45" s="198" t="s">
        <v>344</v>
      </c>
      <c r="O45" s="217"/>
      <c r="P45" s="199"/>
      <c r="Q45" s="199"/>
      <c r="R45" s="217"/>
      <c r="S45" s="217"/>
    </row>
    <row r="46" spans="1:19" ht="94.5">
      <c r="A46" s="91"/>
      <c r="B46" s="236"/>
      <c r="C46" s="237"/>
      <c r="D46" s="232"/>
      <c r="F46" s="8"/>
      <c r="G46" s="59" t="s">
        <v>345</v>
      </c>
      <c r="H46" s="339">
        <v>44273</v>
      </c>
      <c r="I46" s="340" t="s">
        <v>120</v>
      </c>
      <c r="J46" s="330" t="s">
        <v>346</v>
      </c>
      <c r="K46" s="330" t="s">
        <v>347</v>
      </c>
      <c r="L46" s="216">
        <v>44279</v>
      </c>
      <c r="M46" s="216" t="s">
        <v>348</v>
      </c>
      <c r="N46" s="198" t="s">
        <v>349</v>
      </c>
      <c r="O46" s="217"/>
      <c r="P46" s="199"/>
      <c r="Q46" s="199"/>
      <c r="R46" s="217"/>
      <c r="S46" s="217"/>
    </row>
    <row r="47" spans="1:19" ht="54">
      <c r="A47" s="91" t="s">
        <v>350</v>
      </c>
      <c r="B47" s="236" t="str">
        <f>Assessment_DataCollection!B46</f>
        <v>1.2.1 b. The process shall ensure that driver education programs are culturally competent by reflecting multicultural education principles</v>
      </c>
      <c r="C47" s="237" t="str">
        <f>Assessment_DataCollection!C46</f>
        <v>No</v>
      </c>
      <c r="D47" s="232" t="str">
        <f>Assessment_DataCollection!D46</f>
        <v>No</v>
      </c>
      <c r="F47" s="8" t="s">
        <v>350</v>
      </c>
      <c r="G47" s="59" t="s">
        <v>351</v>
      </c>
      <c r="H47" s="341"/>
      <c r="I47" s="340"/>
      <c r="J47" s="330"/>
      <c r="K47" s="330"/>
      <c r="L47" s="216">
        <v>44279</v>
      </c>
      <c r="M47" s="216" t="s">
        <v>352</v>
      </c>
      <c r="N47" s="198" t="s">
        <v>353</v>
      </c>
      <c r="O47" s="217"/>
      <c r="P47" s="199"/>
      <c r="Q47" s="199"/>
      <c r="R47" s="217" t="s">
        <v>258</v>
      </c>
      <c r="S47" s="217"/>
    </row>
    <row r="48" spans="1:19" ht="66.75" customHeight="1">
      <c r="A48" s="91" t="s">
        <v>354</v>
      </c>
      <c r="B48" s="236" t="str">
        <f>Assessment_DataCollection!B47</f>
        <v>1.2.1 c. The process shall administer applications for certification and recertification of driver education instructors, including owner/operators of public and private providers</v>
      </c>
      <c r="C48" s="237" t="str">
        <f>Assessment_DataCollection!C47</f>
        <v>Yes</v>
      </c>
      <c r="D48" s="232" t="str">
        <f>Assessment_DataCollection!D47</f>
        <v>Yes</v>
      </c>
      <c r="F48" s="8" t="s">
        <v>354</v>
      </c>
      <c r="G48" s="59" t="s">
        <v>355</v>
      </c>
      <c r="H48" s="341">
        <v>44278</v>
      </c>
      <c r="I48" s="340" t="s">
        <v>200</v>
      </c>
      <c r="J48" s="330" t="s">
        <v>356</v>
      </c>
      <c r="K48" s="330" t="s">
        <v>357</v>
      </c>
      <c r="L48" s="216">
        <v>44279</v>
      </c>
      <c r="M48" s="216" t="s">
        <v>358</v>
      </c>
      <c r="N48" s="198" t="s">
        <v>359</v>
      </c>
      <c r="O48" s="217"/>
      <c r="P48" s="199"/>
      <c r="Q48" s="199"/>
      <c r="R48" s="217"/>
      <c r="S48" s="217"/>
    </row>
    <row r="49" spans="1:19" ht="121.5">
      <c r="A49" s="91"/>
      <c r="B49" s="237"/>
      <c r="C49" s="237"/>
      <c r="D49" s="237"/>
      <c r="F49" s="8"/>
      <c r="G49" s="59" t="s">
        <v>360</v>
      </c>
      <c r="H49" s="339">
        <v>44273</v>
      </c>
      <c r="I49" s="340" t="s">
        <v>120</v>
      </c>
      <c r="J49" s="330" t="s">
        <v>361</v>
      </c>
      <c r="K49" s="330"/>
      <c r="L49" s="216">
        <v>44279</v>
      </c>
      <c r="M49" s="216" t="s">
        <v>238</v>
      </c>
      <c r="N49" s="198"/>
      <c r="O49" s="217"/>
      <c r="P49" s="199"/>
      <c r="Q49" s="199"/>
      <c r="R49" s="217" t="s">
        <v>258</v>
      </c>
      <c r="S49" s="217"/>
    </row>
    <row r="50" spans="1:19" ht="40.5">
      <c r="A50" s="91"/>
      <c r="B50" s="237"/>
      <c r="C50" s="237"/>
      <c r="D50" s="237"/>
      <c r="F50" s="8"/>
      <c r="G50" s="59" t="s">
        <v>362</v>
      </c>
      <c r="H50" s="341">
        <v>44278</v>
      </c>
      <c r="I50" s="340" t="s">
        <v>200</v>
      </c>
      <c r="J50" s="330" t="s">
        <v>363</v>
      </c>
      <c r="K50" s="330"/>
      <c r="L50" s="216">
        <v>44279</v>
      </c>
      <c r="M50" s="216" t="s">
        <v>238</v>
      </c>
      <c r="N50" s="198"/>
      <c r="O50" s="217"/>
      <c r="P50" s="199"/>
      <c r="Q50" s="199"/>
      <c r="R50" s="217"/>
      <c r="S50" s="217"/>
    </row>
    <row r="51" spans="1:19" ht="81">
      <c r="A51" s="91" t="s">
        <v>364</v>
      </c>
      <c r="B51" s="236" t="str">
        <f>Assessment_DataCollection!B50</f>
        <v>1.2.1 d. The process should list on the appropriate public state website all approved driver education providers</v>
      </c>
      <c r="C51" s="237" t="s">
        <v>365</v>
      </c>
      <c r="D51" s="232" t="s">
        <v>365</v>
      </c>
      <c r="F51" s="8" t="s">
        <v>364</v>
      </c>
      <c r="G51" s="59" t="s">
        <v>366</v>
      </c>
      <c r="H51" s="345">
        <v>44273</v>
      </c>
      <c r="I51" s="340" t="s">
        <v>120</v>
      </c>
      <c r="J51" s="330" t="s">
        <v>367</v>
      </c>
      <c r="K51" s="330" t="s">
        <v>368</v>
      </c>
      <c r="L51" s="216">
        <v>44279</v>
      </c>
      <c r="M51" s="216" t="s">
        <v>238</v>
      </c>
      <c r="N51" s="198"/>
      <c r="O51" s="217"/>
      <c r="P51" s="199"/>
      <c r="Q51" s="199"/>
      <c r="R51" s="217"/>
      <c r="S51" s="217"/>
    </row>
    <row r="52" spans="1:19" ht="14.25">
      <c r="A52" s="91" t="s">
        <v>369</v>
      </c>
      <c r="B52" s="225" t="str">
        <f>Assessment_DataCollection!B51</f>
        <v>1.2.2 States shall assess and ensure provider compliance</v>
      </c>
      <c r="C52" s="3" t="s">
        <v>365</v>
      </c>
      <c r="D52" s="3" t="s">
        <v>365</v>
      </c>
      <c r="F52" s="8" t="s">
        <v>369</v>
      </c>
      <c r="G52" s="225" t="s">
        <v>370</v>
      </c>
      <c r="H52" s="323"/>
      <c r="I52" s="342"/>
      <c r="J52" s="331"/>
      <c r="K52" s="331"/>
      <c r="L52" s="201"/>
      <c r="M52" s="202"/>
      <c r="N52" s="202"/>
      <c r="O52" s="197"/>
      <c r="P52" s="197"/>
      <c r="Q52" s="197"/>
      <c r="R52" s="197"/>
      <c r="S52" s="197"/>
    </row>
    <row r="53" spans="1:19" ht="54">
      <c r="A53" s="91" t="s">
        <v>371</v>
      </c>
      <c r="B53" s="236" t="str">
        <f>Assessment_DataCollection!B52</f>
        <v>1.2.2 a. The state shall establish and maintain a conflict resolution system for disputes between the State agency and driver education providers</v>
      </c>
      <c r="C53" s="237" t="s">
        <v>365</v>
      </c>
      <c r="D53" s="232" t="s">
        <v>365</v>
      </c>
      <c r="F53" s="8" t="s">
        <v>371</v>
      </c>
      <c r="G53" s="59" t="s">
        <v>372</v>
      </c>
      <c r="H53" s="341">
        <v>44278</v>
      </c>
      <c r="I53" s="340" t="s">
        <v>200</v>
      </c>
      <c r="J53" s="330" t="s">
        <v>373</v>
      </c>
      <c r="K53" s="330" t="s">
        <v>374</v>
      </c>
      <c r="L53" s="216">
        <v>44279</v>
      </c>
      <c r="M53" s="216" t="s">
        <v>238</v>
      </c>
      <c r="N53" s="198"/>
      <c r="O53" s="217"/>
      <c r="P53" s="199"/>
      <c r="Q53" s="199"/>
      <c r="R53" s="217"/>
      <c r="S53" s="217"/>
    </row>
    <row r="54" spans="1:19" ht="13.9">
      <c r="A54" s="91"/>
      <c r="B54" s="236"/>
      <c r="C54" s="237"/>
      <c r="D54" s="232"/>
      <c r="F54" s="8"/>
      <c r="G54" s="59" t="s">
        <v>375</v>
      </c>
      <c r="H54" s="341">
        <v>44278</v>
      </c>
      <c r="I54" s="340" t="s">
        <v>200</v>
      </c>
      <c r="J54" s="330" t="s">
        <v>376</v>
      </c>
      <c r="K54" s="330"/>
      <c r="L54" s="216">
        <v>44279</v>
      </c>
      <c r="M54" s="216" t="s">
        <v>238</v>
      </c>
      <c r="N54" s="198"/>
      <c r="O54" s="217"/>
      <c r="P54" s="199"/>
      <c r="Q54" s="200"/>
      <c r="R54" s="217"/>
      <c r="S54" s="217"/>
    </row>
    <row r="55" spans="1:19" ht="40.5">
      <c r="A55" s="91"/>
      <c r="B55" s="236"/>
      <c r="C55" s="237"/>
      <c r="D55" s="232"/>
      <c r="F55" s="8"/>
      <c r="G55" s="59" t="s">
        <v>377</v>
      </c>
      <c r="H55" s="341">
        <v>44278</v>
      </c>
      <c r="I55" s="340" t="s">
        <v>200</v>
      </c>
      <c r="J55" s="330" t="s">
        <v>378</v>
      </c>
      <c r="K55" s="330" t="s">
        <v>379</v>
      </c>
      <c r="L55" s="216">
        <v>44279</v>
      </c>
      <c r="M55" s="216" t="s">
        <v>238</v>
      </c>
      <c r="N55" s="198"/>
      <c r="O55" s="217"/>
      <c r="P55" s="199"/>
      <c r="Q55" s="199"/>
      <c r="R55" s="217"/>
      <c r="S55" s="217"/>
    </row>
    <row r="56" spans="1:19" ht="67.5">
      <c r="A56" s="91"/>
      <c r="B56" s="236"/>
      <c r="C56" s="237"/>
      <c r="D56" s="232"/>
      <c r="F56" s="8"/>
      <c r="G56" s="59" t="s">
        <v>380</v>
      </c>
      <c r="H56" s="341" t="s">
        <v>381</v>
      </c>
      <c r="I56" s="340" t="s">
        <v>382</v>
      </c>
      <c r="J56" s="330" t="s">
        <v>383</v>
      </c>
      <c r="K56" s="330" t="s">
        <v>384</v>
      </c>
      <c r="L56" s="216">
        <v>44279</v>
      </c>
      <c r="M56" s="216" t="s">
        <v>385</v>
      </c>
      <c r="N56" s="198" t="s">
        <v>386</v>
      </c>
      <c r="O56" s="217"/>
      <c r="P56" s="199"/>
      <c r="Q56" s="199"/>
      <c r="R56" s="217" t="s">
        <v>258</v>
      </c>
      <c r="S56" s="217"/>
    </row>
    <row r="57" spans="1:19" ht="67.5">
      <c r="A57" s="91"/>
      <c r="B57" s="238"/>
      <c r="C57" s="237"/>
      <c r="D57" s="232"/>
      <c r="F57" s="8"/>
      <c r="G57" s="59" t="s">
        <v>387</v>
      </c>
      <c r="H57" s="341"/>
      <c r="I57" s="340"/>
      <c r="J57" s="330"/>
      <c r="K57" s="330"/>
      <c r="L57" s="216">
        <v>44279</v>
      </c>
      <c r="M57" s="216" t="s">
        <v>388</v>
      </c>
      <c r="N57" s="198" t="s">
        <v>389</v>
      </c>
      <c r="O57" s="217"/>
      <c r="P57" s="199"/>
      <c r="Q57" s="200"/>
      <c r="R57" s="217"/>
      <c r="S57" s="217"/>
    </row>
    <row r="58" spans="1:19" ht="67.5">
      <c r="A58" s="91"/>
      <c r="B58" s="236"/>
      <c r="C58" s="237"/>
      <c r="D58" s="232"/>
      <c r="F58" s="8"/>
      <c r="G58" s="59" t="s">
        <v>390</v>
      </c>
      <c r="H58" s="341">
        <v>44278</v>
      </c>
      <c r="I58" s="340" t="s">
        <v>391</v>
      </c>
      <c r="J58" s="330" t="s">
        <v>392</v>
      </c>
      <c r="K58" s="330" t="s">
        <v>393</v>
      </c>
      <c r="L58" s="216">
        <v>44279</v>
      </c>
      <c r="M58" s="216" t="s">
        <v>238</v>
      </c>
      <c r="N58" s="198"/>
      <c r="O58" s="217"/>
      <c r="P58" s="199"/>
      <c r="Q58" s="199"/>
      <c r="R58" s="217"/>
      <c r="S58" s="217"/>
    </row>
    <row r="59" spans="1:19" ht="121.5">
      <c r="A59" s="91" t="s">
        <v>394</v>
      </c>
      <c r="B59" s="236" t="str">
        <f>Assessment_DataCollection!B58</f>
        <v>1.2.2 b. The state shall provide remediation opportunities to driver education programs when sanctions are issued</v>
      </c>
      <c r="C59" s="237" t="str">
        <f>Assessment_DataCollection!C58</f>
        <v>Yes</v>
      </c>
      <c r="D59" s="232" t="str">
        <f>Assessment_DataCollection!D58</f>
        <v>Yes</v>
      </c>
      <c r="F59" s="8" t="s">
        <v>394</v>
      </c>
      <c r="G59" s="59" t="s">
        <v>395</v>
      </c>
      <c r="H59" s="341"/>
      <c r="I59" s="340"/>
      <c r="J59" s="330"/>
      <c r="K59" s="330"/>
      <c r="L59" s="216">
        <v>44279</v>
      </c>
      <c r="M59" s="216" t="s">
        <v>396</v>
      </c>
      <c r="N59" s="198" t="s">
        <v>397</v>
      </c>
      <c r="O59" s="217"/>
      <c r="P59" s="199"/>
      <c r="Q59" s="199"/>
      <c r="R59" s="217" t="s">
        <v>239</v>
      </c>
      <c r="S59" s="217"/>
    </row>
    <row r="60" spans="1:19" ht="54">
      <c r="A60" s="91"/>
      <c r="B60" s="237"/>
      <c r="C60" s="237"/>
      <c r="D60" s="237"/>
      <c r="F60" s="88"/>
      <c r="G60" s="93" t="s">
        <v>398</v>
      </c>
      <c r="H60" s="341">
        <v>44278</v>
      </c>
      <c r="I60" s="340" t="s">
        <v>200</v>
      </c>
      <c r="J60" s="330" t="s">
        <v>373</v>
      </c>
      <c r="K60" s="330" t="s">
        <v>374</v>
      </c>
      <c r="L60" s="216">
        <v>44279</v>
      </c>
      <c r="M60" s="216" t="s">
        <v>238</v>
      </c>
      <c r="N60" s="198"/>
      <c r="O60" s="217"/>
      <c r="P60" s="199"/>
      <c r="Q60" s="199"/>
      <c r="R60" s="217"/>
      <c r="S60" s="217"/>
    </row>
    <row r="61" spans="1:19" ht="40.5">
      <c r="A61" s="91" t="s">
        <v>399</v>
      </c>
      <c r="B61" s="236" t="str">
        <f>Assessment_DataCollection!B60</f>
        <v>1.2.2 c. The state shall impose financial and/or administrative sanctions for non-compliance with the State requirements</v>
      </c>
      <c r="C61" s="237" t="str">
        <f>Assessment_DataCollection!C60</f>
        <v>Yes</v>
      </c>
      <c r="D61" s="232" t="str">
        <f>Assessment_DataCollection!D60</f>
        <v>Yes</v>
      </c>
      <c r="F61" s="8" t="s">
        <v>399</v>
      </c>
      <c r="G61" s="59" t="s">
        <v>400</v>
      </c>
      <c r="H61" s="341">
        <v>44274</v>
      </c>
      <c r="I61" s="340" t="s">
        <v>401</v>
      </c>
      <c r="J61" s="330" t="s">
        <v>255</v>
      </c>
      <c r="K61" s="330"/>
      <c r="L61" s="216">
        <v>44279</v>
      </c>
      <c r="M61" s="216" t="s">
        <v>402</v>
      </c>
      <c r="N61" s="198" t="s">
        <v>403</v>
      </c>
      <c r="O61" s="217"/>
      <c r="P61" s="199"/>
      <c r="Q61" s="200"/>
      <c r="R61" s="217"/>
      <c r="S61" s="217"/>
    </row>
    <row r="62" spans="1:19" ht="40.5">
      <c r="A62" s="91" t="s">
        <v>404</v>
      </c>
      <c r="B62" s="236" t="str">
        <f>Assessment_DataCollection!B61</f>
        <v>1.2.2 d. The state shall deny or revoke approval of driver education programs that do not conform to applicable State and national standards</v>
      </c>
      <c r="C62" s="237" t="str">
        <f>Assessment_DataCollection!C61</f>
        <v>Yes</v>
      </c>
      <c r="D62" s="232" t="str">
        <f>Assessment_DataCollection!D61</f>
        <v>Yes</v>
      </c>
      <c r="F62" s="8" t="s">
        <v>404</v>
      </c>
      <c r="G62" s="59" t="s">
        <v>405</v>
      </c>
      <c r="H62" s="341">
        <v>44274</v>
      </c>
      <c r="I62" s="340" t="s">
        <v>401</v>
      </c>
      <c r="J62" s="330" t="s">
        <v>406</v>
      </c>
      <c r="K62" s="330"/>
      <c r="L62" s="216">
        <v>44279</v>
      </c>
      <c r="M62" s="216" t="s">
        <v>238</v>
      </c>
      <c r="N62" s="198"/>
      <c r="O62" s="217"/>
      <c r="P62" s="199"/>
      <c r="Q62" s="200"/>
      <c r="R62" s="217"/>
      <c r="S62" s="217"/>
    </row>
    <row r="63" spans="1:19" ht="108">
      <c r="A63" s="91"/>
      <c r="B63" s="236"/>
      <c r="C63" s="237"/>
      <c r="D63" s="232"/>
      <c r="F63" s="88"/>
      <c r="G63" s="59" t="s">
        <v>407</v>
      </c>
      <c r="H63" s="341">
        <v>44274</v>
      </c>
      <c r="I63" s="340" t="s">
        <v>401</v>
      </c>
      <c r="J63" s="330" t="s">
        <v>408</v>
      </c>
      <c r="K63" s="330" t="s">
        <v>409</v>
      </c>
      <c r="L63" s="216">
        <v>44279</v>
      </c>
      <c r="M63" s="216" t="s">
        <v>238</v>
      </c>
      <c r="N63" s="198"/>
      <c r="O63" s="217"/>
      <c r="P63" s="199"/>
      <c r="Q63" s="199"/>
      <c r="R63" s="217"/>
      <c r="S63" s="217"/>
    </row>
    <row r="64" spans="1:19" ht="28.5">
      <c r="A64" s="91" t="s">
        <v>410</v>
      </c>
      <c r="B64" s="225" t="str">
        <f>Assessment_DataCollection!B63</f>
        <v>1.2.3 States shall have standardized monitoring, evaluation/auditing, and oversight procedures to ensure compliance with these and State standards</v>
      </c>
      <c r="C64" s="3" t="str">
        <f>Assessment_DataCollection!C63</f>
        <v>Yes</v>
      </c>
      <c r="D64" s="3" t="str">
        <f>Assessment_DataCollection!D63</f>
        <v>Yes</v>
      </c>
      <c r="F64" s="8" t="s">
        <v>410</v>
      </c>
      <c r="G64" s="225" t="s">
        <v>411</v>
      </c>
      <c r="H64" s="323"/>
      <c r="I64" s="342"/>
      <c r="J64" s="331"/>
      <c r="K64" s="331"/>
      <c r="L64" s="203"/>
      <c r="M64" s="204"/>
      <c r="N64" s="204"/>
      <c r="O64" s="206"/>
      <c r="P64" s="206"/>
      <c r="Q64" s="206"/>
      <c r="R64" s="206"/>
      <c r="S64" s="206"/>
    </row>
    <row r="65" spans="1:19" ht="67.5">
      <c r="A65" s="91" t="s">
        <v>412</v>
      </c>
      <c r="B65" s="236" t="str">
        <f>Assessment_DataCollection!B64</f>
        <v>1.2.3 a. The procedures shall include a process for providers to undergo review, by the regulating State authority</v>
      </c>
      <c r="C65" s="237" t="str">
        <f>Assessment_DataCollection!C64</f>
        <v>Yes</v>
      </c>
      <c r="D65" s="232" t="str">
        <f>Assessment_DataCollection!D64</f>
        <v>Yes</v>
      </c>
      <c r="F65" s="8" t="s">
        <v>412</v>
      </c>
      <c r="G65" s="59" t="s">
        <v>413</v>
      </c>
      <c r="H65" s="341"/>
      <c r="I65" s="340"/>
      <c r="J65" s="330" t="s">
        <v>383</v>
      </c>
      <c r="K65" s="330" t="s">
        <v>414</v>
      </c>
      <c r="L65" s="216">
        <v>44279</v>
      </c>
      <c r="M65" s="216" t="s">
        <v>415</v>
      </c>
      <c r="N65" s="198" t="s">
        <v>416</v>
      </c>
      <c r="O65" s="217"/>
      <c r="P65" s="199"/>
      <c r="Q65" s="199"/>
      <c r="R65" s="217" t="s">
        <v>239</v>
      </c>
      <c r="S65" s="217"/>
    </row>
    <row r="66" spans="1:19" ht="67.5">
      <c r="A66" s="91" t="s">
        <v>417</v>
      </c>
      <c r="B66" s="236" t="str">
        <f>Assessment_DataCollection!B65</f>
        <v>1.2.3 b. The procedures shall include the right to inspect premises and training records maintained in connection with courses conducted under the program, to interview instructors and students, to inspect vehicles and to inspect classroom and/or behind-the-wheel instruction</v>
      </c>
      <c r="C66" s="237" t="str">
        <f>Assessment_DataCollection!C65</f>
        <v>Yes</v>
      </c>
      <c r="D66" s="232" t="str">
        <f>Assessment_DataCollection!D65</f>
        <v>Yes</v>
      </c>
      <c r="F66" s="8" t="s">
        <v>417</v>
      </c>
      <c r="G66" s="59" t="s">
        <v>418</v>
      </c>
      <c r="H66" s="341"/>
      <c r="I66" s="340"/>
      <c r="J66" s="330" t="s">
        <v>383</v>
      </c>
      <c r="K66" s="330" t="s">
        <v>414</v>
      </c>
      <c r="L66" s="216">
        <v>44279</v>
      </c>
      <c r="M66" s="216" t="s">
        <v>419</v>
      </c>
      <c r="N66" s="198" t="s">
        <v>420</v>
      </c>
      <c r="O66" s="217"/>
      <c r="P66" s="199"/>
      <c r="Q66" s="200"/>
      <c r="R66" s="217" t="s">
        <v>258</v>
      </c>
      <c r="S66" s="217"/>
    </row>
    <row r="67" spans="1:19" ht="81">
      <c r="A67" s="91"/>
      <c r="B67" s="236"/>
      <c r="C67" s="237"/>
      <c r="D67" s="232"/>
      <c r="F67" s="88"/>
      <c r="G67" s="59" t="s">
        <v>421</v>
      </c>
      <c r="H67" s="341">
        <v>44273</v>
      </c>
      <c r="I67" s="340" t="s">
        <v>120</v>
      </c>
      <c r="J67" s="330" t="s">
        <v>422</v>
      </c>
      <c r="K67" s="330"/>
      <c r="L67" s="216">
        <v>44279</v>
      </c>
      <c r="M67" s="216" t="s">
        <v>238</v>
      </c>
      <c r="N67" s="198"/>
      <c r="O67" s="217"/>
      <c r="P67" s="199"/>
      <c r="Q67" s="199"/>
      <c r="R67" s="217"/>
      <c r="S67" s="217"/>
    </row>
    <row r="68" spans="1:19" ht="40.5">
      <c r="A68" s="91"/>
      <c r="B68" s="236"/>
      <c r="C68" s="237"/>
      <c r="D68" s="232"/>
      <c r="F68" s="88"/>
      <c r="G68" s="59" t="s">
        <v>423</v>
      </c>
      <c r="H68" s="341">
        <v>44273</v>
      </c>
      <c r="I68" s="340" t="s">
        <v>120</v>
      </c>
      <c r="J68" s="330" t="s">
        <v>260</v>
      </c>
      <c r="K68" s="330"/>
      <c r="L68" s="216">
        <v>44279</v>
      </c>
      <c r="M68" s="216" t="s">
        <v>424</v>
      </c>
      <c r="N68" s="198" t="s">
        <v>425</v>
      </c>
      <c r="O68" s="217"/>
      <c r="P68" s="199"/>
      <c r="Q68" s="199"/>
      <c r="R68" s="217"/>
      <c r="S68" s="217"/>
    </row>
    <row r="69" spans="1:19" ht="40.5">
      <c r="A69" s="91"/>
      <c r="B69" s="236"/>
      <c r="C69" s="237"/>
      <c r="D69" s="232"/>
      <c r="F69" s="88"/>
      <c r="G69" s="59" t="s">
        <v>426</v>
      </c>
      <c r="H69" s="341">
        <v>44278</v>
      </c>
      <c r="I69" s="340" t="s">
        <v>200</v>
      </c>
      <c r="J69" s="330" t="s">
        <v>427</v>
      </c>
      <c r="K69" s="330" t="s">
        <v>428</v>
      </c>
      <c r="L69" s="216">
        <v>44279</v>
      </c>
      <c r="M69" s="216" t="s">
        <v>429</v>
      </c>
      <c r="N69" s="198" t="s">
        <v>430</v>
      </c>
      <c r="O69" s="217"/>
      <c r="P69" s="199"/>
      <c r="Q69" s="199"/>
      <c r="R69" s="217" t="s">
        <v>258</v>
      </c>
      <c r="S69" s="217"/>
    </row>
    <row r="70" spans="1:19" ht="40.5">
      <c r="A70" s="91"/>
      <c r="B70" s="236"/>
      <c r="C70" s="237"/>
      <c r="D70" s="232"/>
      <c r="F70" s="88"/>
      <c r="G70" s="59" t="s">
        <v>431</v>
      </c>
      <c r="H70" s="341">
        <v>44278</v>
      </c>
      <c r="I70" s="340" t="s">
        <v>200</v>
      </c>
      <c r="J70" s="330" t="s">
        <v>427</v>
      </c>
      <c r="K70" s="330" t="s">
        <v>428</v>
      </c>
      <c r="L70" s="216">
        <v>44279</v>
      </c>
      <c r="M70" s="216" t="s">
        <v>432</v>
      </c>
      <c r="N70" s="198" t="s">
        <v>433</v>
      </c>
      <c r="O70" s="217"/>
      <c r="P70" s="199"/>
      <c r="Q70" s="199"/>
      <c r="R70" s="217"/>
      <c r="S70" s="217"/>
    </row>
    <row r="71" spans="1:19" ht="54">
      <c r="A71" s="91" t="s">
        <v>434</v>
      </c>
      <c r="B71" s="236" t="str">
        <f>Assessment_DataCollection!B70</f>
        <v>1.2.3 c. The procedures shall include the verification that all providers continue to meet State requirements</v>
      </c>
      <c r="C71" s="237" t="str">
        <f>Assessment_DataCollection!C70</f>
        <v>Yes</v>
      </c>
      <c r="D71" s="232" t="str">
        <f>Assessment_DataCollection!D70</f>
        <v>Yes</v>
      </c>
      <c r="F71" s="8" t="s">
        <v>434</v>
      </c>
      <c r="G71" s="59" t="s">
        <v>435</v>
      </c>
      <c r="H71" s="341">
        <v>44273</v>
      </c>
      <c r="I71" s="340" t="s">
        <v>292</v>
      </c>
      <c r="J71" s="330" t="s">
        <v>436</v>
      </c>
      <c r="K71" s="330" t="s">
        <v>384</v>
      </c>
      <c r="L71" s="216">
        <v>44279</v>
      </c>
      <c r="M71" s="216" t="s">
        <v>437</v>
      </c>
      <c r="N71" s="198" t="s">
        <v>438</v>
      </c>
      <c r="O71" s="217"/>
      <c r="P71" s="199"/>
      <c r="Q71" s="199"/>
      <c r="R71" s="217"/>
      <c r="S71" s="217"/>
    </row>
    <row r="72" spans="1:19" ht="57">
      <c r="A72" s="91" t="s">
        <v>439</v>
      </c>
      <c r="B72" s="225"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C72" s="3" t="str">
        <f>Assessment_DataCollection!C71</f>
        <v>Yes</v>
      </c>
      <c r="D72" s="3" t="str">
        <f>Assessment_DataCollection!D71</f>
        <v>Yes</v>
      </c>
      <c r="F72" s="8" t="s">
        <v>439</v>
      </c>
      <c r="G72" s="225" t="s">
        <v>440</v>
      </c>
      <c r="H72" s="323"/>
      <c r="I72" s="342"/>
      <c r="J72" s="331"/>
      <c r="K72" s="331"/>
      <c r="L72" s="201"/>
      <c r="M72" s="202"/>
      <c r="N72" s="202"/>
      <c r="O72" s="197"/>
      <c r="P72" s="197"/>
      <c r="Q72" s="197"/>
      <c r="R72" s="197"/>
      <c r="S72" s="197"/>
    </row>
    <row r="73" spans="1:19" ht="121.5">
      <c r="A73" s="91"/>
      <c r="B73" s="239"/>
      <c r="C73" s="237"/>
      <c r="D73" s="232"/>
      <c r="F73" s="8"/>
      <c r="G73" s="59" t="s">
        <v>441</v>
      </c>
      <c r="H73" s="341">
        <v>44273</v>
      </c>
      <c r="I73" s="340" t="s">
        <v>120</v>
      </c>
      <c r="J73" s="330" t="s">
        <v>442</v>
      </c>
      <c r="K73" s="330"/>
      <c r="L73" s="216">
        <v>44279</v>
      </c>
      <c r="M73" s="216" t="s">
        <v>443</v>
      </c>
      <c r="N73" s="207" t="s">
        <v>444</v>
      </c>
      <c r="O73" s="217"/>
      <c r="P73" s="208"/>
      <c r="Q73" s="208"/>
      <c r="R73" s="217" t="s">
        <v>258</v>
      </c>
      <c r="S73" s="217"/>
    </row>
    <row r="74" spans="1:19" ht="28.5">
      <c r="A74" s="91" t="s">
        <v>445</v>
      </c>
      <c r="B74" s="225" t="str">
        <f>Assessment_DataCollection!B73</f>
        <v>1.2.5 States shall require driver education providers to maintain program and course records, as established by the State, at a minimum, consisting of</v>
      </c>
      <c r="C74" s="3"/>
      <c r="D74" s="3"/>
      <c r="F74" s="8" t="s">
        <v>445</v>
      </c>
      <c r="G74" s="225" t="s">
        <v>446</v>
      </c>
      <c r="H74" s="323"/>
      <c r="I74" s="342"/>
      <c r="J74" s="331"/>
      <c r="K74" s="331"/>
      <c r="L74" s="201"/>
      <c r="M74" s="202"/>
      <c r="N74" s="202"/>
      <c r="O74" s="197"/>
      <c r="P74" s="197"/>
      <c r="Q74" s="197"/>
      <c r="R74" s="197"/>
      <c r="S74" s="197"/>
    </row>
    <row r="75" spans="1:19" ht="135">
      <c r="A75" s="91" t="s">
        <v>447</v>
      </c>
      <c r="B75" s="236" t="str">
        <f>Assessment_DataCollection!B74</f>
        <v>1.2.5 a. instructor information</v>
      </c>
      <c r="C75" s="237" t="str">
        <f>Assessment_DataCollection!C74</f>
        <v>Yes</v>
      </c>
      <c r="D75" s="232" t="str">
        <f>Assessment_DataCollection!D74</f>
        <v>Yes</v>
      </c>
      <c r="F75" s="8" t="s">
        <v>447</v>
      </c>
      <c r="G75" s="59" t="s">
        <v>448</v>
      </c>
      <c r="H75" s="341">
        <v>44273</v>
      </c>
      <c r="I75" s="340" t="s">
        <v>120</v>
      </c>
      <c r="J75" s="330" t="s">
        <v>449</v>
      </c>
      <c r="K75" s="330" t="s">
        <v>450</v>
      </c>
      <c r="L75" s="216">
        <v>44279</v>
      </c>
      <c r="M75" s="216" t="s">
        <v>238</v>
      </c>
      <c r="N75" s="198"/>
      <c r="O75" s="217"/>
      <c r="P75" s="199"/>
      <c r="Q75" s="199"/>
      <c r="R75" s="217"/>
      <c r="S75" s="217"/>
    </row>
    <row r="76" spans="1:19" ht="202.5">
      <c r="A76" s="91" t="s">
        <v>451</v>
      </c>
      <c r="B76" s="236" t="str">
        <f>Assessment_DataCollection!B75</f>
        <v>1.2.5 b. insurance records</v>
      </c>
      <c r="C76" s="237" t="str">
        <f>Assessment_DataCollection!C75</f>
        <v>Yes</v>
      </c>
      <c r="D76" s="232" t="str">
        <f>Assessment_DataCollection!D75</f>
        <v>Yes</v>
      </c>
      <c r="F76" s="8" t="s">
        <v>451</v>
      </c>
      <c r="G76" s="59" t="s">
        <v>452</v>
      </c>
      <c r="H76" s="341">
        <v>44273</v>
      </c>
      <c r="I76" s="340" t="s">
        <v>120</v>
      </c>
      <c r="J76" s="330" t="s">
        <v>453</v>
      </c>
      <c r="K76" s="330"/>
      <c r="L76" s="216">
        <v>44279</v>
      </c>
      <c r="M76" s="216" t="s">
        <v>238</v>
      </c>
      <c r="N76" s="198"/>
      <c r="O76" s="217"/>
      <c r="P76" s="199"/>
      <c r="Q76" s="199"/>
      <c r="R76" s="217"/>
      <c r="S76" s="217"/>
    </row>
    <row r="77" spans="1:19" ht="30.75" customHeight="1">
      <c r="A77" s="91" t="s">
        <v>454</v>
      </c>
      <c r="B77" s="236" t="str">
        <f>Assessment_DataCollection!B76</f>
        <v>1.2.5 c. an individual record sheet for each student including the registration form, attendance, performance results</v>
      </c>
      <c r="C77" s="237" t="str">
        <f>Assessment_DataCollection!C76</f>
        <v>Yes</v>
      </c>
      <c r="D77" s="232" t="str">
        <f>Assessment_DataCollection!D76</f>
        <v>Yes</v>
      </c>
      <c r="F77" s="88"/>
      <c r="G77" s="59"/>
      <c r="H77" s="341"/>
      <c r="I77" s="340"/>
      <c r="J77" s="330"/>
      <c r="K77" s="330"/>
      <c r="L77" s="216"/>
      <c r="M77" s="216"/>
      <c r="N77" s="198"/>
      <c r="O77" s="217"/>
      <c r="P77" s="199"/>
      <c r="Q77" s="199"/>
      <c r="R77" s="217"/>
      <c r="S77" s="217"/>
    </row>
    <row r="78" spans="1:19" ht="13.9">
      <c r="A78" s="91" t="s">
        <v>455</v>
      </c>
      <c r="B78" s="236" t="str">
        <f>Assessment_DataCollection!B77</f>
        <v>1.2.5 d. course completion certificates</v>
      </c>
      <c r="C78" s="237" t="str">
        <f>Assessment_DataCollection!C77</f>
        <v>Yes</v>
      </c>
      <c r="D78" s="232" t="str">
        <f>Assessment_DataCollection!D77</f>
        <v>Yes</v>
      </c>
      <c r="F78" s="88"/>
      <c r="G78" s="59"/>
      <c r="H78" s="341"/>
      <c r="I78" s="340"/>
      <c r="J78" s="330"/>
      <c r="K78" s="330"/>
      <c r="L78" s="216"/>
      <c r="M78" s="216"/>
      <c r="N78" s="198"/>
      <c r="O78" s="217"/>
      <c r="P78" s="199"/>
      <c r="Q78" s="199"/>
      <c r="R78" s="217"/>
      <c r="S78" s="217"/>
    </row>
    <row r="79" spans="1:19" ht="42.75">
      <c r="A79" s="91" t="s">
        <v>456</v>
      </c>
      <c r="B79" s="225" t="str">
        <f>Assessment_DataCollection!B78</f>
        <v>1.2.6 States shall require providers to follow state and/or federal legal requirements for the transmission of personal and/or confidential information electronically or in hard copy format</v>
      </c>
      <c r="C79" s="3" t="str">
        <f>Assessment_DataCollection!C78</f>
        <v>Yes</v>
      </c>
      <c r="D79" s="3" t="str">
        <f>Assessment_DataCollection!D78</f>
        <v>Yes</v>
      </c>
      <c r="F79" s="8" t="s">
        <v>456</v>
      </c>
      <c r="G79" s="225" t="s">
        <v>457</v>
      </c>
      <c r="H79" s="323"/>
      <c r="I79" s="342"/>
      <c r="J79" s="331"/>
      <c r="K79" s="331"/>
      <c r="L79" s="201"/>
      <c r="M79" s="202"/>
      <c r="N79" s="202"/>
      <c r="O79" s="197"/>
      <c r="P79" s="197"/>
      <c r="Q79" s="197"/>
      <c r="R79" s="197"/>
      <c r="S79" s="197"/>
    </row>
    <row r="80" spans="1:19" ht="40.5">
      <c r="A80" s="91"/>
      <c r="B80" s="239"/>
      <c r="C80" s="237"/>
      <c r="D80" s="232"/>
      <c r="F80" s="8"/>
      <c r="G80" s="59" t="s">
        <v>458</v>
      </c>
      <c r="H80" s="341">
        <v>44273</v>
      </c>
      <c r="I80" s="340" t="s">
        <v>120</v>
      </c>
      <c r="J80" s="330" t="s">
        <v>459</v>
      </c>
      <c r="K80" s="330"/>
      <c r="L80" s="216">
        <v>44279</v>
      </c>
      <c r="M80" s="216" t="s">
        <v>238</v>
      </c>
      <c r="N80" s="198"/>
      <c r="O80" s="217"/>
      <c r="P80" s="209"/>
      <c r="Q80" s="208"/>
      <c r="R80" s="217"/>
      <c r="S80" s="217"/>
    </row>
    <row r="81" spans="1:19" ht="42.75">
      <c r="A81" s="91" t="s">
        <v>460</v>
      </c>
      <c r="B81" s="225" t="str">
        <f>Assessment_DataCollection!B80</f>
        <v>1.2.7 States shall require that both successful and unsuccessful completion of the course and results of learners are recorded and kept in a secure file/location as required by the state regulating authority</v>
      </c>
      <c r="C81" s="3" t="str">
        <f>Assessment_DataCollection!C80</f>
        <v>Yes</v>
      </c>
      <c r="D81" s="3" t="str">
        <f>Assessment_DataCollection!D80</f>
        <v>Yes</v>
      </c>
      <c r="F81" s="8" t="s">
        <v>460</v>
      </c>
      <c r="G81" s="225" t="s">
        <v>461</v>
      </c>
      <c r="H81" s="323"/>
      <c r="I81" s="342"/>
      <c r="J81" s="331"/>
      <c r="K81" s="331"/>
      <c r="L81" s="201"/>
      <c r="M81" s="202"/>
      <c r="N81" s="202"/>
      <c r="O81" s="197"/>
      <c r="P81" s="197"/>
      <c r="Q81" s="197"/>
      <c r="R81" s="197"/>
      <c r="S81" s="197"/>
    </row>
    <row r="82" spans="1:19" ht="40.5">
      <c r="A82" s="91"/>
      <c r="B82" s="239"/>
      <c r="C82" s="237"/>
      <c r="D82" s="232"/>
      <c r="F82" s="8"/>
      <c r="G82" s="59" t="s">
        <v>462</v>
      </c>
      <c r="H82" s="341">
        <v>44273</v>
      </c>
      <c r="I82" s="340" t="s">
        <v>120</v>
      </c>
      <c r="J82" s="330" t="s">
        <v>463</v>
      </c>
      <c r="K82" s="330" t="s">
        <v>464</v>
      </c>
      <c r="L82" s="216">
        <v>44279</v>
      </c>
      <c r="M82" s="216" t="s">
        <v>238</v>
      </c>
      <c r="N82" s="198"/>
      <c r="O82" s="217"/>
      <c r="P82" s="199"/>
      <c r="Q82" s="199"/>
      <c r="R82" s="217"/>
      <c r="S82" s="217"/>
    </row>
    <row r="83" spans="1:19" ht="54">
      <c r="A83" s="91"/>
      <c r="B83" s="236"/>
      <c r="C83" s="237"/>
      <c r="D83" s="232"/>
      <c r="F83" s="8"/>
      <c r="G83" s="59" t="s">
        <v>465</v>
      </c>
      <c r="H83" s="341">
        <v>44273</v>
      </c>
      <c r="I83" s="340" t="s">
        <v>120</v>
      </c>
      <c r="J83" s="330" t="s">
        <v>466</v>
      </c>
      <c r="K83" s="330"/>
      <c r="L83" s="216">
        <v>44279</v>
      </c>
      <c r="M83" s="216" t="s">
        <v>238</v>
      </c>
      <c r="N83" s="198"/>
      <c r="O83" s="217"/>
      <c r="P83" s="199"/>
      <c r="Q83" s="199"/>
      <c r="R83" s="217"/>
      <c r="S83" s="217"/>
    </row>
    <row r="84" spans="1:19" ht="40.5">
      <c r="A84" s="91"/>
      <c r="B84" s="236"/>
      <c r="C84" s="237"/>
      <c r="D84" s="232"/>
      <c r="F84" s="8"/>
      <c r="G84" s="59" t="s">
        <v>467</v>
      </c>
      <c r="H84" s="341">
        <v>44273</v>
      </c>
      <c r="I84" s="340" t="s">
        <v>120</v>
      </c>
      <c r="J84" s="330" t="s">
        <v>468</v>
      </c>
      <c r="K84" s="330"/>
      <c r="L84" s="216">
        <v>44279</v>
      </c>
      <c r="M84" s="216" t="s">
        <v>238</v>
      </c>
      <c r="N84" s="198"/>
      <c r="O84" s="217"/>
      <c r="P84" s="199"/>
      <c r="Q84" s="199"/>
      <c r="R84" s="217" t="s">
        <v>258</v>
      </c>
      <c r="S84" s="217"/>
    </row>
    <row r="85" spans="1:19" ht="108.75" customHeight="1">
      <c r="A85" s="91" t="s">
        <v>469</v>
      </c>
      <c r="B85" s="225" t="str">
        <f>Assessment_DataCollection!B84</f>
        <v>1.2.8 States shall require providers to obtain parental/guardian authorization for minors to participate in the course; in order to verify that the learner has not secured driver education without parental consent</v>
      </c>
      <c r="C85" s="3" t="str">
        <f>Assessment_DataCollection!C84</f>
        <v>Yes</v>
      </c>
      <c r="D85" s="3" t="str">
        <f>Assessment_DataCollection!D84</f>
        <v>Yes</v>
      </c>
      <c r="F85" s="8" t="s">
        <v>469</v>
      </c>
      <c r="G85" s="225" t="s">
        <v>470</v>
      </c>
      <c r="H85" s="323"/>
      <c r="I85" s="342"/>
      <c r="J85" s="331"/>
      <c r="K85" s="331"/>
      <c r="L85" s="201"/>
      <c r="M85" s="202"/>
      <c r="N85" s="202"/>
      <c r="O85" s="197"/>
      <c r="P85" s="197"/>
      <c r="Q85" s="197"/>
      <c r="R85" s="197"/>
      <c r="S85" s="197"/>
    </row>
    <row r="86" spans="1:19" ht="108">
      <c r="A86" s="91"/>
      <c r="B86" s="238"/>
      <c r="C86" s="237"/>
      <c r="D86" s="237"/>
      <c r="F86" s="8"/>
      <c r="G86" s="59" t="s">
        <v>471</v>
      </c>
      <c r="H86" s="341">
        <v>44273</v>
      </c>
      <c r="I86" s="340" t="s">
        <v>120</v>
      </c>
      <c r="J86" s="333" t="s">
        <v>472</v>
      </c>
      <c r="K86" s="330" t="s">
        <v>473</v>
      </c>
      <c r="L86" s="216">
        <v>44279</v>
      </c>
      <c r="M86" s="216" t="s">
        <v>474</v>
      </c>
      <c r="N86" s="198" t="s">
        <v>475</v>
      </c>
      <c r="O86" s="217"/>
      <c r="P86" s="209"/>
      <c r="Q86" s="208"/>
      <c r="R86" s="217" t="s">
        <v>258</v>
      </c>
      <c r="S86" s="217"/>
    </row>
    <row r="87" spans="1:19" ht="14.25">
      <c r="A87" s="91">
        <v>1.3</v>
      </c>
      <c r="B87" s="227" t="s">
        <v>476</v>
      </c>
      <c r="C87" s="3"/>
      <c r="D87" s="3"/>
      <c r="F87" s="91">
        <v>1.3</v>
      </c>
      <c r="G87" s="225" t="s">
        <v>476</v>
      </c>
      <c r="H87" s="346"/>
      <c r="I87" s="334"/>
      <c r="J87" s="334"/>
      <c r="K87" s="332"/>
      <c r="L87" s="210"/>
      <c r="M87" s="211"/>
      <c r="N87" s="212"/>
      <c r="O87" s="213"/>
      <c r="P87" s="205"/>
      <c r="Q87" s="197"/>
      <c r="R87" s="197"/>
      <c r="S87" s="197"/>
    </row>
    <row r="88" spans="1:19" ht="57">
      <c r="A88" s="91" t="s">
        <v>477</v>
      </c>
      <c r="B88" s="225"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C88" s="3" t="str">
        <f>Assessment_DataCollection!C87</f>
        <v>Yes</v>
      </c>
      <c r="D88" s="3" t="str">
        <f>Assessment_DataCollection!D87</f>
        <v>Yes</v>
      </c>
      <c r="F88" s="8" t="s">
        <v>477</v>
      </c>
      <c r="G88" s="225" t="s">
        <v>478</v>
      </c>
      <c r="H88" s="323"/>
      <c r="I88" s="342"/>
      <c r="J88" s="331"/>
      <c r="K88" s="331"/>
      <c r="L88" s="201"/>
      <c r="M88" s="202"/>
      <c r="N88" s="202"/>
      <c r="O88" s="197"/>
      <c r="P88" s="197"/>
      <c r="Q88" s="197"/>
      <c r="R88" s="197"/>
      <c r="S88" s="197"/>
    </row>
    <row r="89" spans="1:19" ht="67.5">
      <c r="A89" s="91"/>
      <c r="B89" s="236"/>
      <c r="C89" s="237"/>
      <c r="D89" s="232"/>
      <c r="F89" s="8"/>
      <c r="G89" s="59" t="s">
        <v>479</v>
      </c>
      <c r="H89" s="347">
        <v>44273</v>
      </c>
      <c r="I89" s="348" t="s">
        <v>120</v>
      </c>
      <c r="J89" s="335" t="s">
        <v>480</v>
      </c>
      <c r="K89" s="336"/>
      <c r="L89" s="216">
        <v>44279</v>
      </c>
      <c r="M89" s="216" t="s">
        <v>238</v>
      </c>
      <c r="N89" s="198"/>
      <c r="O89" s="217"/>
      <c r="P89" s="199"/>
      <c r="Q89" s="199"/>
      <c r="R89" s="217" t="s">
        <v>258</v>
      </c>
      <c r="S89" s="217"/>
    </row>
    <row r="90" spans="1:19" ht="13.9">
      <c r="A90" s="91"/>
      <c r="B90" s="236"/>
      <c r="C90" s="237"/>
      <c r="D90" s="232"/>
      <c r="F90" s="8"/>
      <c r="G90" s="59" t="s">
        <v>481</v>
      </c>
      <c r="H90" s="347">
        <v>44273</v>
      </c>
      <c r="I90" s="348" t="s">
        <v>120</v>
      </c>
      <c r="J90" s="330" t="s">
        <v>482</v>
      </c>
      <c r="K90" s="330"/>
      <c r="L90" s="216">
        <v>44279</v>
      </c>
      <c r="M90" s="216" t="s">
        <v>238</v>
      </c>
      <c r="N90" s="198"/>
      <c r="O90" s="217"/>
      <c r="P90" s="199"/>
      <c r="Q90" s="199"/>
      <c r="R90" s="217"/>
      <c r="S90" s="217"/>
    </row>
    <row r="91" spans="1:19" ht="13.9">
      <c r="A91" s="91"/>
      <c r="B91" s="236"/>
      <c r="C91" s="237"/>
      <c r="D91" s="232"/>
      <c r="F91" s="8"/>
      <c r="G91" s="59" t="s">
        <v>483</v>
      </c>
      <c r="H91" s="347">
        <v>44273</v>
      </c>
      <c r="I91" s="348" t="s">
        <v>120</v>
      </c>
      <c r="J91" s="330" t="s">
        <v>482</v>
      </c>
      <c r="K91" s="330"/>
      <c r="L91" s="216">
        <v>44279</v>
      </c>
      <c r="M91" s="216" t="s">
        <v>238</v>
      </c>
      <c r="N91" s="198"/>
      <c r="O91" s="217"/>
      <c r="P91" s="199"/>
      <c r="Q91" s="199"/>
      <c r="R91" s="217"/>
      <c r="S91" s="217"/>
    </row>
    <row r="92" spans="1:19" ht="13.9">
      <c r="A92" s="91"/>
      <c r="B92" s="236"/>
      <c r="C92" s="237"/>
      <c r="D92" s="232"/>
      <c r="F92" s="8"/>
      <c r="G92" s="59" t="s">
        <v>484</v>
      </c>
      <c r="H92" s="347">
        <v>44273</v>
      </c>
      <c r="I92" s="348" t="s">
        <v>120</v>
      </c>
      <c r="J92" s="330" t="s">
        <v>482</v>
      </c>
      <c r="K92" s="330"/>
      <c r="L92" s="216">
        <v>44279</v>
      </c>
      <c r="M92" s="216" t="s">
        <v>238</v>
      </c>
      <c r="N92" s="198"/>
      <c r="O92" s="217"/>
      <c r="P92" s="199"/>
      <c r="Q92" s="199"/>
      <c r="R92" s="217"/>
      <c r="S92" s="217"/>
    </row>
    <row r="93" spans="1:19" ht="42.75">
      <c r="A93" s="91" t="s">
        <v>485</v>
      </c>
      <c r="B93" s="225" t="str">
        <f>Assessment_DataCollection!B92</f>
        <v>1.3.2 States shall ensure that student information submitted to the agency or used by the agency remains confidential, as required by applicable State and Federal regulations</v>
      </c>
      <c r="C93" s="3" t="str">
        <f>Assessment_DataCollection!C92</f>
        <v>Yes</v>
      </c>
      <c r="D93" s="73" t="str">
        <f>Assessment_DataCollection!D92</f>
        <v>Yes</v>
      </c>
      <c r="F93" s="8" t="s">
        <v>485</v>
      </c>
      <c r="G93" s="225" t="s">
        <v>486</v>
      </c>
      <c r="H93" s="323"/>
      <c r="I93" s="342"/>
      <c r="J93" s="331"/>
      <c r="K93" s="331"/>
      <c r="L93" s="201"/>
      <c r="M93" s="202"/>
      <c r="N93" s="202"/>
      <c r="O93" s="197"/>
      <c r="P93" s="197"/>
      <c r="Q93" s="197"/>
      <c r="R93" s="197"/>
      <c r="S93" s="197"/>
    </row>
    <row r="94" spans="1:19" ht="67.5">
      <c r="A94" s="91"/>
      <c r="B94" s="236"/>
      <c r="C94" s="237"/>
      <c r="D94" s="237"/>
      <c r="F94" s="8"/>
      <c r="G94" s="59" t="s">
        <v>487</v>
      </c>
      <c r="H94" s="341">
        <v>44273</v>
      </c>
      <c r="I94" s="340" t="s">
        <v>120</v>
      </c>
      <c r="J94" s="330" t="s">
        <v>365</v>
      </c>
      <c r="K94" s="330"/>
      <c r="L94" s="216">
        <v>44279</v>
      </c>
      <c r="M94" s="216" t="s">
        <v>488</v>
      </c>
      <c r="N94" s="198" t="s">
        <v>489</v>
      </c>
      <c r="O94" s="217"/>
      <c r="P94" s="209"/>
      <c r="Q94" s="208"/>
      <c r="R94" s="217"/>
      <c r="S94" s="217"/>
    </row>
    <row r="95" spans="1:19" ht="54">
      <c r="A95" s="91"/>
      <c r="B95" s="236"/>
      <c r="C95" s="237"/>
      <c r="D95" s="237"/>
      <c r="F95" s="8"/>
      <c r="G95" s="59" t="s">
        <v>490</v>
      </c>
      <c r="H95" s="341">
        <v>44273</v>
      </c>
      <c r="I95" s="340" t="s">
        <v>120</v>
      </c>
      <c r="J95" s="330" t="s">
        <v>491</v>
      </c>
      <c r="K95" s="330"/>
      <c r="L95" s="216">
        <v>44279</v>
      </c>
      <c r="M95" s="216" t="s">
        <v>238</v>
      </c>
      <c r="N95" s="198"/>
      <c r="O95" s="217"/>
      <c r="P95" s="209"/>
      <c r="Q95" s="208"/>
      <c r="R95" s="217"/>
      <c r="S95" s="217"/>
    </row>
    <row r="96" spans="1:19" ht="27">
      <c r="A96" s="91"/>
      <c r="B96" s="236"/>
      <c r="C96" s="237"/>
      <c r="D96" s="237"/>
      <c r="F96" s="8"/>
      <c r="G96" s="59" t="s">
        <v>492</v>
      </c>
      <c r="H96" s="341">
        <v>44273</v>
      </c>
      <c r="I96" s="340" t="s">
        <v>120</v>
      </c>
      <c r="J96" s="330" t="s">
        <v>493</v>
      </c>
      <c r="K96" s="330"/>
      <c r="L96" s="216">
        <v>44279</v>
      </c>
      <c r="M96" s="216" t="s">
        <v>238</v>
      </c>
      <c r="N96" s="198"/>
      <c r="O96" s="217"/>
      <c r="P96" s="209"/>
      <c r="Q96" s="208"/>
      <c r="R96" s="217"/>
      <c r="S96" s="217"/>
    </row>
    <row r="97" spans="1:19" ht="97.5" customHeight="1">
      <c r="A97" s="91" t="s">
        <v>494</v>
      </c>
      <c r="B97" s="225" t="str">
        <f>Assessment_DataCollection!B96</f>
        <v>1.3.3 States shall develop a comprehensive evaluation program to measure progress toward the established goals and objectives of the driver education program and optimize the allocation of resources</v>
      </c>
      <c r="C97" s="5" t="str">
        <f>Assessment_DataCollection!C96</f>
        <v>No</v>
      </c>
      <c r="D97" s="72" t="str">
        <f>Assessment_DataCollection!D96</f>
        <v>No</v>
      </c>
      <c r="F97" s="8" t="s">
        <v>494</v>
      </c>
      <c r="G97" s="225" t="s">
        <v>495</v>
      </c>
      <c r="H97" s="323"/>
      <c r="I97" s="342"/>
      <c r="J97" s="331"/>
      <c r="K97" s="331"/>
      <c r="L97" s="201"/>
      <c r="M97" s="202"/>
      <c r="N97" s="202"/>
      <c r="O97" s="197"/>
      <c r="P97" s="197"/>
      <c r="Q97" s="197"/>
      <c r="R97" s="197"/>
      <c r="S97" s="197"/>
    </row>
    <row r="98" spans="1:19" ht="67.5">
      <c r="A98" s="91"/>
      <c r="B98" s="236"/>
      <c r="C98" s="237"/>
      <c r="D98" s="232"/>
      <c r="F98" s="8"/>
      <c r="G98" s="59" t="s">
        <v>496</v>
      </c>
      <c r="H98" s="341"/>
      <c r="I98" s="340"/>
      <c r="J98" s="330"/>
      <c r="K98" s="330"/>
      <c r="L98" s="216">
        <v>44279</v>
      </c>
      <c r="M98" s="216" t="s">
        <v>496</v>
      </c>
      <c r="N98" s="325" t="s">
        <v>497</v>
      </c>
      <c r="O98" s="217"/>
      <c r="P98" s="199"/>
      <c r="Q98" s="199"/>
      <c r="R98" s="217" t="s">
        <v>258</v>
      </c>
      <c r="S98" s="217"/>
    </row>
    <row r="99" spans="1:19" ht="13.9">
      <c r="A99" s="91"/>
      <c r="B99" s="236"/>
      <c r="C99" s="237"/>
      <c r="D99" s="232"/>
      <c r="F99" s="88"/>
      <c r="G99" s="59" t="s">
        <v>498</v>
      </c>
      <c r="H99" s="341"/>
      <c r="I99" s="340"/>
      <c r="J99" s="330"/>
      <c r="K99" s="330"/>
      <c r="L99" s="216">
        <v>44279</v>
      </c>
      <c r="M99" s="216" t="s">
        <v>498</v>
      </c>
      <c r="N99" s="325" t="s">
        <v>482</v>
      </c>
      <c r="O99" s="217"/>
      <c r="P99" s="199"/>
      <c r="Q99" s="199"/>
      <c r="R99" s="217"/>
      <c r="S99" s="217"/>
    </row>
    <row r="100" spans="1:19" ht="81">
      <c r="A100" s="91"/>
      <c r="B100" s="236"/>
      <c r="C100" s="237"/>
      <c r="D100" s="232"/>
      <c r="F100" s="88"/>
      <c r="G100" s="59" t="s">
        <v>499</v>
      </c>
      <c r="H100" s="341"/>
      <c r="I100" s="340"/>
      <c r="J100" s="330"/>
      <c r="K100" s="330"/>
      <c r="L100" s="216">
        <v>44279</v>
      </c>
      <c r="M100" s="216" t="s">
        <v>499</v>
      </c>
      <c r="N100" s="325" t="s">
        <v>482</v>
      </c>
      <c r="O100" s="217"/>
      <c r="P100" s="199"/>
      <c r="Q100" s="199"/>
      <c r="R100" s="217"/>
      <c r="S100" s="217"/>
    </row>
    <row r="101" spans="1:19" ht="27">
      <c r="A101" s="91"/>
      <c r="B101" s="236"/>
      <c r="C101" s="237"/>
      <c r="D101" s="232"/>
      <c r="F101" s="88"/>
      <c r="G101" s="59" t="s">
        <v>500</v>
      </c>
      <c r="H101" s="341"/>
      <c r="I101" s="340"/>
      <c r="J101" s="330"/>
      <c r="K101" s="330"/>
      <c r="L101" s="216">
        <v>44279</v>
      </c>
      <c r="M101" s="216" t="s">
        <v>500</v>
      </c>
      <c r="N101" s="325" t="s">
        <v>482</v>
      </c>
      <c r="O101" s="217"/>
      <c r="P101" s="199"/>
      <c r="Q101" s="199"/>
      <c r="R101" s="217"/>
      <c r="S101" s="217"/>
    </row>
    <row r="102" spans="1:19" ht="27">
      <c r="A102" s="91"/>
      <c r="B102" s="236"/>
      <c r="C102" s="237"/>
      <c r="D102" s="232"/>
      <c r="F102" s="88"/>
      <c r="G102" s="59" t="s">
        <v>501</v>
      </c>
      <c r="H102" s="341">
        <v>44273</v>
      </c>
      <c r="I102" s="340" t="s">
        <v>120</v>
      </c>
      <c r="J102" s="330" t="s">
        <v>502</v>
      </c>
      <c r="K102" s="330"/>
      <c r="L102" s="216">
        <v>44279</v>
      </c>
      <c r="M102" s="216" t="s">
        <v>238</v>
      </c>
      <c r="N102" s="325"/>
      <c r="O102" s="217"/>
      <c r="P102" s="199"/>
      <c r="Q102" s="199"/>
      <c r="R102" s="217"/>
      <c r="S102" s="217"/>
    </row>
    <row r="103" spans="1:19" ht="67.5">
      <c r="A103" s="91"/>
      <c r="B103" s="230"/>
      <c r="C103" s="237"/>
      <c r="D103" s="232"/>
      <c r="F103" s="88"/>
      <c r="G103" s="59" t="s">
        <v>503</v>
      </c>
      <c r="H103" s="341"/>
      <c r="I103" s="340"/>
      <c r="J103" s="330"/>
      <c r="K103" s="330"/>
      <c r="L103" s="216">
        <v>44279</v>
      </c>
      <c r="M103" s="216" t="s">
        <v>503</v>
      </c>
      <c r="N103" s="325" t="s">
        <v>504</v>
      </c>
      <c r="O103" s="217"/>
      <c r="P103" s="199"/>
      <c r="Q103" s="199"/>
      <c r="R103" s="217"/>
      <c r="S103" s="217"/>
    </row>
    <row r="104" spans="1:19" ht="13.9">
      <c r="A104" s="91"/>
      <c r="B104" s="230"/>
      <c r="C104" s="237"/>
      <c r="D104" s="232"/>
      <c r="F104" s="88"/>
      <c r="G104" s="59" t="s">
        <v>505</v>
      </c>
      <c r="H104" s="341"/>
      <c r="I104" s="340"/>
      <c r="J104" s="330"/>
      <c r="K104" s="330"/>
      <c r="L104" s="216">
        <v>44279</v>
      </c>
      <c r="M104" s="216" t="s">
        <v>505</v>
      </c>
      <c r="N104" s="325" t="s">
        <v>506</v>
      </c>
      <c r="O104" s="217"/>
      <c r="P104" s="199"/>
      <c r="Q104" s="199"/>
      <c r="R104" s="217"/>
      <c r="S104" s="217"/>
    </row>
    <row r="105" spans="1:19" ht="67.5">
      <c r="A105" s="91"/>
      <c r="B105" s="230"/>
      <c r="C105" s="237"/>
      <c r="D105" s="232"/>
      <c r="F105" s="88"/>
      <c r="G105" s="59" t="s">
        <v>507</v>
      </c>
      <c r="H105" s="341"/>
      <c r="I105" s="340"/>
      <c r="J105" s="330"/>
      <c r="K105" s="330"/>
      <c r="L105" s="216">
        <v>44279</v>
      </c>
      <c r="M105" s="216" t="s">
        <v>507</v>
      </c>
      <c r="N105" s="325" t="s">
        <v>508</v>
      </c>
      <c r="O105" s="217"/>
      <c r="P105" s="199"/>
      <c r="Q105" s="199"/>
      <c r="R105" s="217"/>
      <c r="S105" s="217"/>
    </row>
    <row r="106" spans="1:19" ht="28.5">
      <c r="A106" s="91" t="s">
        <v>509</v>
      </c>
      <c r="B106" s="225" t="str">
        <f>Assessment_DataCollection!B105</f>
        <v>1.3.4 States shall track data and utilize the data for the improvement of their driver education program</v>
      </c>
      <c r="C106" s="3" t="str">
        <f>Assessment_DataCollection!C105</f>
        <v>No</v>
      </c>
      <c r="D106" s="73" t="str">
        <f>Assessment_DataCollection!D105</f>
        <v>No</v>
      </c>
      <c r="F106" s="8" t="s">
        <v>509</v>
      </c>
      <c r="G106" s="225" t="s">
        <v>510</v>
      </c>
      <c r="H106" s="323"/>
      <c r="I106" s="342"/>
      <c r="J106" s="331"/>
      <c r="K106" s="331"/>
      <c r="L106" s="201"/>
      <c r="M106" s="202"/>
      <c r="N106" s="202"/>
      <c r="O106" s="197"/>
      <c r="P106" s="197"/>
      <c r="Q106" s="197"/>
      <c r="R106" s="197"/>
      <c r="S106" s="197"/>
    </row>
    <row r="107" spans="1:19" ht="40.5">
      <c r="A107" s="91"/>
      <c r="B107" s="230"/>
      <c r="C107" s="237"/>
      <c r="D107" s="237"/>
      <c r="F107" s="8"/>
      <c r="G107" s="59" t="s">
        <v>511</v>
      </c>
      <c r="H107" s="341">
        <v>44273</v>
      </c>
      <c r="I107" s="340" t="s">
        <v>120</v>
      </c>
      <c r="J107" s="330" t="s">
        <v>512</v>
      </c>
      <c r="K107" s="330"/>
      <c r="L107" s="216">
        <v>44279</v>
      </c>
      <c r="M107" s="216" t="s">
        <v>513</v>
      </c>
      <c r="N107" s="198" t="s">
        <v>514</v>
      </c>
      <c r="O107" s="217"/>
      <c r="P107" s="199"/>
      <c r="Q107" s="199"/>
      <c r="R107" s="217"/>
      <c r="S107" s="217"/>
    </row>
    <row r="108" spans="1:19" ht="121.5">
      <c r="A108" s="91"/>
      <c r="B108" s="230"/>
      <c r="C108" s="237"/>
      <c r="D108" s="237"/>
      <c r="F108" s="8"/>
      <c r="G108" s="59" t="s">
        <v>515</v>
      </c>
      <c r="H108" s="341">
        <v>44274</v>
      </c>
      <c r="I108" s="340" t="s">
        <v>120</v>
      </c>
      <c r="J108" s="337" t="s">
        <v>516</v>
      </c>
      <c r="K108" s="330"/>
      <c r="L108" s="216">
        <v>44279</v>
      </c>
      <c r="M108" s="216" t="s">
        <v>238</v>
      </c>
      <c r="N108" s="198"/>
      <c r="O108" s="217"/>
      <c r="P108" s="199"/>
      <c r="Q108" s="199"/>
      <c r="R108" s="217" t="s">
        <v>258</v>
      </c>
      <c r="S108" s="217"/>
    </row>
    <row r="109" spans="1:19" ht="13.9">
      <c r="A109" s="91"/>
      <c r="B109" s="230"/>
      <c r="C109" s="237"/>
      <c r="D109" s="237"/>
      <c r="F109" s="8"/>
      <c r="G109" s="59" t="s">
        <v>517</v>
      </c>
      <c r="H109" s="341">
        <v>44274</v>
      </c>
      <c r="I109" s="340" t="s">
        <v>120</v>
      </c>
      <c r="J109" s="330" t="s">
        <v>518</v>
      </c>
      <c r="K109" s="330"/>
      <c r="L109" s="216">
        <v>44279</v>
      </c>
      <c r="M109" s="216" t="s">
        <v>238</v>
      </c>
      <c r="N109" s="198"/>
      <c r="O109" s="217"/>
      <c r="P109" s="199"/>
      <c r="Q109" s="199"/>
      <c r="R109" s="217"/>
      <c r="S109" s="217"/>
    </row>
    <row r="110" spans="1:19" ht="135">
      <c r="A110" s="91"/>
      <c r="B110" s="230"/>
      <c r="C110" s="237"/>
      <c r="D110" s="237"/>
      <c r="F110" s="8"/>
      <c r="G110" s="59" t="s">
        <v>519</v>
      </c>
      <c r="H110" s="341">
        <v>44274</v>
      </c>
      <c r="I110" s="340" t="s">
        <v>120</v>
      </c>
      <c r="J110" s="330" t="s">
        <v>520</v>
      </c>
      <c r="K110" s="330"/>
      <c r="L110" s="216">
        <v>44279</v>
      </c>
      <c r="M110" s="216" t="s">
        <v>521</v>
      </c>
      <c r="N110" s="198" t="s">
        <v>522</v>
      </c>
      <c r="O110" s="217"/>
      <c r="P110" s="199"/>
      <c r="Q110" s="199"/>
      <c r="R110" s="217"/>
      <c r="S110" s="217"/>
    </row>
    <row r="111" spans="1:19" ht="42.75">
      <c r="A111" s="91" t="s">
        <v>523</v>
      </c>
      <c r="B111" s="225" t="str">
        <f>Assessment_DataCollection!B110</f>
        <v>1.3.5 States shall require the responsible agency for driver education to maintain data elements (e.g. driver license number) on students that can be linked to driver record data</v>
      </c>
      <c r="C111" s="3" t="str">
        <f>Assessment_DataCollection!C110</f>
        <v>Yes</v>
      </c>
      <c r="D111" s="3" t="str">
        <f>Assessment_DataCollection!D110</f>
        <v>Yes</v>
      </c>
      <c r="F111" s="8" t="s">
        <v>523</v>
      </c>
      <c r="G111" s="225" t="s">
        <v>524</v>
      </c>
      <c r="H111" s="323"/>
      <c r="I111" s="342"/>
      <c r="J111" s="331"/>
      <c r="K111" s="331"/>
      <c r="L111" s="201"/>
      <c r="M111" s="202"/>
      <c r="N111" s="202"/>
      <c r="O111" s="197"/>
      <c r="P111" s="197"/>
      <c r="Q111" s="197"/>
      <c r="R111" s="197"/>
      <c r="S111" s="197"/>
    </row>
    <row r="112" spans="1:19" ht="40.5">
      <c r="A112" s="91"/>
      <c r="B112" s="235"/>
      <c r="C112" s="237"/>
      <c r="D112" s="237"/>
      <c r="F112" s="8"/>
      <c r="G112" s="59" t="s">
        <v>525</v>
      </c>
      <c r="H112" s="341"/>
      <c r="I112" s="340"/>
      <c r="J112" s="330"/>
      <c r="K112" s="330"/>
      <c r="L112" s="216">
        <v>44279</v>
      </c>
      <c r="M112" s="216" t="s">
        <v>525</v>
      </c>
      <c r="N112" s="198" t="s">
        <v>526</v>
      </c>
      <c r="O112" s="217"/>
      <c r="P112" s="199"/>
      <c r="Q112" s="199"/>
      <c r="R112" s="217"/>
      <c r="S112" s="217"/>
    </row>
    <row r="113" spans="1:19" ht="27">
      <c r="A113" s="91"/>
      <c r="B113" s="230"/>
      <c r="C113" s="237"/>
      <c r="D113" s="237"/>
      <c r="F113" s="8"/>
      <c r="G113" s="59" t="s">
        <v>527</v>
      </c>
      <c r="H113" s="341"/>
      <c r="I113" s="340"/>
      <c r="J113" s="330"/>
      <c r="K113" s="330"/>
      <c r="L113" s="216">
        <v>44279</v>
      </c>
      <c r="M113" s="216" t="s">
        <v>527</v>
      </c>
      <c r="N113" s="198" t="s">
        <v>506</v>
      </c>
      <c r="O113" s="217"/>
      <c r="P113" s="199"/>
      <c r="Q113" s="199"/>
      <c r="R113" s="217"/>
      <c r="S113" s="217"/>
    </row>
    <row r="114" spans="1:19" ht="54">
      <c r="A114" s="91"/>
      <c r="B114" s="230"/>
      <c r="C114" s="237"/>
      <c r="D114" s="237"/>
      <c r="F114" s="8"/>
      <c r="G114" s="59" t="s">
        <v>528</v>
      </c>
      <c r="H114" s="341"/>
      <c r="I114" s="340"/>
      <c r="J114" s="330"/>
      <c r="K114" s="330"/>
      <c r="L114" s="216">
        <v>44279</v>
      </c>
      <c r="M114" s="216" t="s">
        <v>529</v>
      </c>
      <c r="N114" s="198" t="s">
        <v>506</v>
      </c>
      <c r="O114" s="217"/>
      <c r="P114" s="199"/>
      <c r="Q114" s="199"/>
      <c r="R114" s="217"/>
      <c r="S114" s="217"/>
    </row>
    <row r="115" spans="1:19" ht="13.9">
      <c r="A115" s="91"/>
      <c r="B115" s="230"/>
      <c r="C115" s="237"/>
      <c r="D115" s="237"/>
      <c r="F115" s="8"/>
      <c r="G115" s="59" t="s">
        <v>530</v>
      </c>
      <c r="H115" s="349"/>
      <c r="I115" s="350"/>
      <c r="J115" s="338"/>
      <c r="K115" s="330"/>
      <c r="L115" s="216">
        <v>44279</v>
      </c>
      <c r="M115" s="216" t="s">
        <v>530</v>
      </c>
      <c r="N115" s="198" t="s">
        <v>506</v>
      </c>
      <c r="O115" s="217"/>
      <c r="P115" s="199"/>
      <c r="Q115" s="199"/>
      <c r="R115" s="217"/>
      <c r="S115" s="217"/>
    </row>
    <row r="116" spans="1:19" ht="14.25">
      <c r="A116" s="91">
        <v>1.4</v>
      </c>
      <c r="B116" s="225" t="s">
        <v>531</v>
      </c>
      <c r="C116" s="225"/>
      <c r="D116" s="225"/>
      <c r="F116" s="91">
        <v>1.4</v>
      </c>
      <c r="G116" s="225" t="s">
        <v>531</v>
      </c>
      <c r="H116" s="331"/>
      <c r="I116" s="331"/>
      <c r="J116" s="331"/>
      <c r="K116" s="332"/>
      <c r="L116" s="210"/>
      <c r="M116" s="211"/>
      <c r="N116" s="212"/>
      <c r="O116" s="213"/>
      <c r="P116" s="205"/>
      <c r="Q116" s="197"/>
      <c r="R116" s="197"/>
      <c r="S116" s="197"/>
    </row>
    <row r="117" spans="1:19" ht="81.75" customHeight="1">
      <c r="A117" s="91" t="s">
        <v>532</v>
      </c>
      <c r="B117" s="225"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7" s="225"/>
      <c r="D117" s="225"/>
      <c r="F117" s="8" t="s">
        <v>532</v>
      </c>
      <c r="G117" s="225" t="s">
        <v>533</v>
      </c>
      <c r="H117" s="331"/>
      <c r="I117" s="331"/>
      <c r="J117" s="331"/>
      <c r="K117" s="331"/>
      <c r="L117" s="201"/>
      <c r="M117" s="202"/>
      <c r="N117" s="202"/>
      <c r="O117" s="197"/>
      <c r="P117" s="197"/>
      <c r="Q117" s="197"/>
      <c r="R117" s="197"/>
      <c r="S117" s="197"/>
    </row>
    <row r="118" spans="1:19" ht="67.5">
      <c r="A118" s="91"/>
      <c r="B118" s="236"/>
      <c r="C118" s="237"/>
      <c r="D118" s="232"/>
      <c r="F118" s="8"/>
      <c r="G118" s="59" t="s">
        <v>534</v>
      </c>
      <c r="H118" s="341"/>
      <c r="I118" s="340"/>
      <c r="J118" s="330"/>
      <c r="K118" s="330"/>
      <c r="L118" s="216">
        <v>44279</v>
      </c>
      <c r="M118" s="216" t="s">
        <v>535</v>
      </c>
      <c r="N118" s="198" t="s">
        <v>536</v>
      </c>
      <c r="O118" s="217"/>
      <c r="P118" s="199"/>
      <c r="Q118" s="199"/>
      <c r="R118" s="217" t="s">
        <v>258</v>
      </c>
      <c r="S118" s="217"/>
    </row>
    <row r="119" spans="1:19" ht="40.5">
      <c r="A119" s="91"/>
      <c r="B119" s="236"/>
      <c r="C119" s="237"/>
      <c r="D119" s="232"/>
      <c r="F119" s="8"/>
      <c r="G119" s="59" t="s">
        <v>537</v>
      </c>
      <c r="H119" s="341">
        <v>44278</v>
      </c>
      <c r="I119" s="340" t="s">
        <v>200</v>
      </c>
      <c r="J119" s="330" t="s">
        <v>538</v>
      </c>
      <c r="K119" s="330"/>
      <c r="L119" s="216">
        <v>44259</v>
      </c>
      <c r="M119" s="216" t="s">
        <v>539</v>
      </c>
      <c r="N119" s="198" t="s">
        <v>540</v>
      </c>
      <c r="O119" s="217"/>
      <c r="P119" s="199"/>
      <c r="Q119" s="199"/>
      <c r="R119" s="217"/>
      <c r="S119" s="217"/>
    </row>
    <row r="120" spans="1:19" ht="27">
      <c r="A120" s="91"/>
      <c r="B120" s="236"/>
      <c r="C120" s="237"/>
      <c r="D120" s="232"/>
      <c r="F120" s="8"/>
      <c r="G120" s="115" t="s">
        <v>541</v>
      </c>
      <c r="H120" s="341">
        <v>44278</v>
      </c>
      <c r="I120" s="340" t="s">
        <v>200</v>
      </c>
      <c r="J120" s="330" t="s">
        <v>542</v>
      </c>
      <c r="K120" s="330"/>
      <c r="L120" s="216">
        <v>44279</v>
      </c>
      <c r="M120" s="216" t="s">
        <v>238</v>
      </c>
      <c r="N120" s="198"/>
      <c r="O120" s="217"/>
      <c r="P120" s="199"/>
      <c r="Q120" s="199"/>
      <c r="R120" s="217" t="s">
        <v>258</v>
      </c>
      <c r="S120" s="217"/>
    </row>
    <row r="121" spans="1:19" ht="54">
      <c r="A121" s="91"/>
      <c r="B121" s="236"/>
      <c r="C121" s="237"/>
      <c r="D121" s="232"/>
      <c r="F121" s="8"/>
      <c r="G121" s="59" t="s">
        <v>543</v>
      </c>
      <c r="H121" s="341">
        <v>44278</v>
      </c>
      <c r="I121" s="340" t="s">
        <v>200</v>
      </c>
      <c r="J121" s="330" t="s">
        <v>544</v>
      </c>
      <c r="K121" s="330"/>
      <c r="L121" s="216">
        <v>44259</v>
      </c>
      <c r="M121" s="216" t="s">
        <v>238</v>
      </c>
      <c r="N121" s="198"/>
      <c r="O121" s="217"/>
      <c r="P121" s="199"/>
      <c r="Q121" s="199"/>
      <c r="R121" s="217"/>
      <c r="S121" s="217"/>
    </row>
    <row r="122" spans="1:19" ht="40.5">
      <c r="A122" s="91"/>
      <c r="B122" s="236"/>
      <c r="C122" s="237"/>
      <c r="D122" s="232"/>
      <c r="F122" s="8"/>
      <c r="G122" s="59" t="s">
        <v>545</v>
      </c>
      <c r="H122" s="341"/>
      <c r="I122" s="340"/>
      <c r="J122" s="330"/>
      <c r="K122" s="330"/>
      <c r="L122" s="216">
        <v>44279</v>
      </c>
      <c r="M122" s="216" t="s">
        <v>545</v>
      </c>
      <c r="N122" s="198" t="s">
        <v>546</v>
      </c>
      <c r="O122" s="217"/>
      <c r="P122" s="199"/>
      <c r="Q122" s="199"/>
      <c r="R122" s="217" t="s">
        <v>258</v>
      </c>
      <c r="S122" s="217"/>
    </row>
    <row r="123" spans="1:19" ht="13.9">
      <c r="A123" s="91"/>
      <c r="B123" s="236"/>
      <c r="C123" s="237"/>
      <c r="D123" s="232"/>
      <c r="F123" s="8"/>
      <c r="G123" s="93" t="s">
        <v>547</v>
      </c>
      <c r="H123" s="341"/>
      <c r="I123" s="340"/>
      <c r="J123" s="330"/>
      <c r="K123" s="330"/>
      <c r="L123" s="216">
        <v>44279</v>
      </c>
      <c r="M123" s="216" t="s">
        <v>547</v>
      </c>
      <c r="N123" s="198" t="s">
        <v>260</v>
      </c>
      <c r="O123" s="217"/>
      <c r="P123" s="199"/>
      <c r="Q123" s="199"/>
      <c r="R123" s="217"/>
      <c r="S123" s="217"/>
    </row>
    <row r="124" spans="1:19" ht="13.9">
      <c r="A124" s="91"/>
      <c r="B124" s="236"/>
      <c r="C124" s="237"/>
      <c r="D124" s="232"/>
      <c r="F124" s="8"/>
      <c r="G124" s="93" t="s">
        <v>548</v>
      </c>
      <c r="H124" s="341"/>
      <c r="I124" s="340"/>
      <c r="J124" s="330"/>
      <c r="K124" s="330"/>
      <c r="L124" s="216">
        <v>44279</v>
      </c>
      <c r="M124" s="216" t="s">
        <v>548</v>
      </c>
      <c r="N124" s="198" t="s">
        <v>260</v>
      </c>
      <c r="O124" s="217"/>
      <c r="P124" s="199"/>
      <c r="Q124" s="199"/>
      <c r="R124" s="217"/>
      <c r="S124" s="217"/>
    </row>
    <row r="125" spans="1:19" ht="40.5">
      <c r="A125" s="91" t="s">
        <v>549</v>
      </c>
      <c r="B125" s="236" t="str">
        <f>Assessment_DataCollection!B124</f>
        <v>1.4.1 a. Informs the public and parents/guardians about State GDL laws including, but not limited to: the role of supervised driving, underage drinking, and zero tolerance laws</v>
      </c>
      <c r="C125" s="237" t="str">
        <f>Assessment_DataCollection!C124</f>
        <v>Yes</v>
      </c>
      <c r="D125" s="237" t="str">
        <f>Assessment_DataCollection!D124</f>
        <v>Yes</v>
      </c>
      <c r="F125" s="88"/>
      <c r="G125" s="59"/>
      <c r="H125" s="341"/>
      <c r="I125" s="340"/>
      <c r="J125" s="330"/>
      <c r="K125" s="330"/>
      <c r="L125" s="216"/>
      <c r="M125" s="216"/>
      <c r="N125" s="198"/>
      <c r="O125" s="217"/>
      <c r="P125" s="199"/>
      <c r="Q125" s="199"/>
      <c r="R125" s="217"/>
      <c r="S125" s="217"/>
    </row>
    <row r="126" spans="1:19" ht="13.9">
      <c r="A126" s="91" t="s">
        <v>550</v>
      </c>
      <c r="B126" s="236" t="str">
        <f>Assessment_DataCollection!B125</f>
        <v>1.4.1 b. Identifies the at-risk target population</v>
      </c>
      <c r="C126" s="237" t="str">
        <f>Assessment_DataCollection!C125</f>
        <v>No</v>
      </c>
      <c r="D126" s="232" t="str">
        <f>Assessment_DataCollection!D125</f>
        <v>No</v>
      </c>
      <c r="F126" s="88"/>
      <c r="G126" s="59"/>
      <c r="H126" s="341"/>
      <c r="I126" s="340"/>
      <c r="J126" s="330"/>
      <c r="K126" s="330"/>
      <c r="L126" s="216"/>
      <c r="M126" s="216"/>
      <c r="N126" s="198"/>
      <c r="O126" s="217"/>
      <c r="P126" s="199"/>
      <c r="Q126" s="199"/>
      <c r="R126" s="217"/>
      <c r="S126" s="217"/>
    </row>
    <row r="127" spans="1:19" ht="27">
      <c r="A127" s="91" t="s">
        <v>551</v>
      </c>
      <c r="B127" s="236" t="str">
        <f>Assessment_DataCollection!B126</f>
        <v>1.4.1 c. Provides materials that are culturally competent and reflect multicultural education principles</v>
      </c>
      <c r="C127" s="237" t="str">
        <f>Assessment_DataCollection!C126</f>
        <v>No</v>
      </c>
      <c r="D127" s="232" t="str">
        <f>Assessment_DataCollection!D126</f>
        <v>No</v>
      </c>
      <c r="F127" s="88"/>
      <c r="G127" s="59"/>
      <c r="H127" s="341"/>
      <c r="I127" s="340"/>
      <c r="J127" s="330"/>
      <c r="K127" s="330"/>
      <c r="L127" s="216"/>
      <c r="M127" s="216"/>
      <c r="N127" s="198"/>
      <c r="O127" s="217"/>
      <c r="P127" s="199"/>
      <c r="Q127" s="199"/>
      <c r="R127" s="217"/>
      <c r="S127" s="217"/>
    </row>
    <row r="128" spans="1:19" ht="27">
      <c r="A128" s="91" t="s">
        <v>552</v>
      </c>
      <c r="B128" s="236" t="str">
        <f>Assessment_DataCollection!B127</f>
        <v>1.4.1 d. Informs the public on the role of parental monitoring/involvement</v>
      </c>
      <c r="C128" s="237" t="str">
        <f>Assessment_DataCollection!C127</f>
        <v>Yes</v>
      </c>
      <c r="D128" s="237" t="str">
        <f>Assessment_DataCollection!D127</f>
        <v>Yes</v>
      </c>
      <c r="F128" s="88"/>
      <c r="G128" s="59"/>
      <c r="H128" s="341"/>
      <c r="I128" s="340"/>
      <c r="J128" s="330"/>
      <c r="K128" s="330"/>
      <c r="L128" s="216"/>
      <c r="M128" s="216"/>
      <c r="N128" s="198"/>
      <c r="O128" s="217"/>
      <c r="P128" s="199"/>
      <c r="Q128" s="199"/>
      <c r="R128" s="217"/>
      <c r="S128" s="217"/>
    </row>
    <row r="129" spans="1:19" ht="27">
      <c r="A129" s="92" t="s">
        <v>553</v>
      </c>
      <c r="B129" s="236" t="str">
        <f>Assessment_DataCollection!B128</f>
        <v>1.4.1 e. Informs the public about State guidelines and regulation of driver education</v>
      </c>
      <c r="C129" s="237" t="str">
        <f>Assessment_DataCollection!C128</f>
        <v>Yes</v>
      </c>
      <c r="D129" s="237" t="str">
        <f>Assessment_DataCollection!D128</f>
        <v>Yes</v>
      </c>
      <c r="F129" s="88"/>
      <c r="G129" s="59"/>
      <c r="H129" s="341"/>
      <c r="I129" s="340"/>
      <c r="J129" s="330"/>
      <c r="K129" s="330"/>
      <c r="L129" s="216"/>
      <c r="M129" s="216"/>
      <c r="N129" s="198"/>
      <c r="O129" s="217"/>
      <c r="P129" s="199"/>
      <c r="Q129" s="199"/>
      <c r="R129" s="217"/>
      <c r="S129" s="217"/>
    </row>
    <row r="130" spans="1:19">
      <c r="H130" s="219" t="s">
        <v>554</v>
      </c>
    </row>
  </sheetData>
  <conditionalFormatting sqref="D1 H87:O87 J116:O116 H42:O42 C44:D48 C97:D106 C111:D111 C118:D1048576 C51:D93 C2:D41">
    <cfRule type="containsText" dxfId="1131" priority="109" operator="containsText" text="n/a">
      <formula>NOT(ISERROR(SEARCH("n/a",C1)))</formula>
    </cfRule>
    <cfRule type="containsText" dxfId="1130" priority="110" operator="containsText" text="no">
      <formula>NOT(ISERROR(SEARCH("no",C1)))</formula>
    </cfRule>
  </conditionalFormatting>
  <conditionalFormatting sqref="K1">
    <cfRule type="containsText" dxfId="1129" priority="77" operator="containsText" text="n/a">
      <formula>NOT(ISERROR(SEARCH("n/a",K1)))</formula>
    </cfRule>
    <cfRule type="containsText" dxfId="1128" priority="78" operator="containsText" text="no">
      <formula>NOT(ISERROR(SEARCH("no",K1)))</formula>
    </cfRule>
  </conditionalFormatting>
  <conditionalFormatting sqref="C1">
    <cfRule type="containsText" dxfId="1127" priority="75" operator="containsText" text="n/a">
      <formula>NOT(ISERROR(SEARCH("n/a",C1)))</formula>
    </cfRule>
    <cfRule type="containsText" dxfId="1126" priority="76" operator="containsText" text="no">
      <formula>NOT(ISERROR(SEARCH("no",C1)))</formula>
    </cfRule>
  </conditionalFormatting>
  <conditionalFormatting sqref="P42">
    <cfRule type="containsText" dxfId="1125" priority="61" operator="containsText" text="n/a">
      <formula>NOT(ISERROR(SEARCH("n/a",P42)))</formula>
    </cfRule>
    <cfRule type="containsText" dxfId="1124" priority="62" operator="containsText" text="no">
      <formula>NOT(ISERROR(SEARCH("no",P42)))</formula>
    </cfRule>
  </conditionalFormatting>
  <conditionalFormatting sqref="P87">
    <cfRule type="containsText" dxfId="1123" priority="59" operator="containsText" text="n/a">
      <formula>NOT(ISERROR(SEARCH("n/a",P87)))</formula>
    </cfRule>
    <cfRule type="containsText" dxfId="1122" priority="60" operator="containsText" text="no">
      <formula>NOT(ISERROR(SEARCH("no",P87)))</formula>
    </cfRule>
  </conditionalFormatting>
  <conditionalFormatting sqref="P116">
    <cfRule type="containsText" dxfId="1121" priority="57" operator="containsText" text="n/a">
      <formula>NOT(ISERROR(SEARCH("n/a",P116)))</formula>
    </cfRule>
    <cfRule type="containsText" dxfId="1120" priority="58" operator="containsText" text="no">
      <formula>NOT(ISERROR(SEARCH("no",P116)))</formula>
    </cfRule>
  </conditionalFormatting>
  <conditionalFormatting sqref="C43:D43">
    <cfRule type="containsText" dxfId="1119" priority="53" operator="containsText" text="n/a">
      <formula>NOT(ISERROR(SEARCH("n/a",C43)))</formula>
    </cfRule>
    <cfRule type="containsText" dxfId="1118" priority="54" operator="containsText" text="no">
      <formula>NOT(ISERROR(SEARCH("no",C43)))</formula>
    </cfRule>
  </conditionalFormatting>
  <conditionalFormatting sqref="C97:D106 C111:D111 C116:D1048576 C51:D93 C1:D48">
    <cfRule type="cellIs" dxfId="1117" priority="52" operator="equal">
      <formula>"Planned"</formula>
    </cfRule>
  </conditionalFormatting>
  <conditionalFormatting sqref="B49:D50">
    <cfRule type="containsText" dxfId="1116" priority="50" operator="containsText" text="n/a">
      <formula>NOT(ISERROR(SEARCH("n/a",B49)))</formula>
    </cfRule>
    <cfRule type="containsText" dxfId="1115" priority="51" operator="containsText" text="no">
      <formula>NOT(ISERROR(SEARCH("no",B49)))</formula>
    </cfRule>
  </conditionalFormatting>
  <conditionalFormatting sqref="B49:D50">
    <cfRule type="cellIs" dxfId="1114" priority="49" operator="equal">
      <formula>"Planned"</formula>
    </cfRule>
  </conditionalFormatting>
  <conditionalFormatting sqref="C43:D43">
    <cfRule type="containsText" dxfId="1113" priority="47" operator="containsText" text="n/a">
      <formula>NOT(ISERROR(SEARCH("n/a",C43)))</formula>
    </cfRule>
    <cfRule type="containsText" dxfId="1112" priority="48" operator="containsText" text="no">
      <formula>NOT(ISERROR(SEARCH("no",C43)))</formula>
    </cfRule>
  </conditionalFormatting>
  <conditionalFormatting sqref="C37:D37">
    <cfRule type="containsText" dxfId="1111" priority="45" operator="containsText" text="n/a">
      <formula>NOT(ISERROR(SEARCH("n/a",C37)))</formula>
    </cfRule>
    <cfRule type="containsText" dxfId="1110" priority="46" operator="containsText" text="no">
      <formula>NOT(ISERROR(SEARCH("no",C37)))</formula>
    </cfRule>
  </conditionalFormatting>
  <conditionalFormatting sqref="C37:D37">
    <cfRule type="containsText" dxfId="1109" priority="43" operator="containsText" text="n/a">
      <formula>NOT(ISERROR(SEARCH("n/a",C37)))</formula>
    </cfRule>
    <cfRule type="containsText" dxfId="1108" priority="44" operator="containsText" text="no">
      <formula>NOT(ISERROR(SEARCH("no",C37)))</formula>
    </cfRule>
  </conditionalFormatting>
  <conditionalFormatting sqref="C26:D26">
    <cfRule type="containsText" dxfId="1107" priority="41" operator="containsText" text="n/a">
      <formula>NOT(ISERROR(SEARCH("n/a",C26)))</formula>
    </cfRule>
    <cfRule type="containsText" dxfId="1106" priority="42" operator="containsText" text="no">
      <formula>NOT(ISERROR(SEARCH("no",C26)))</formula>
    </cfRule>
  </conditionalFormatting>
  <conditionalFormatting sqref="C26:D28">
    <cfRule type="containsText" dxfId="1105" priority="39" operator="containsText" text="n/a">
      <formula>NOT(ISERROR(SEARCH("n/a",C26)))</formula>
    </cfRule>
    <cfRule type="containsText" dxfId="1104" priority="40" operator="containsText" text="no">
      <formula>NOT(ISERROR(SEARCH("no",C26)))</formula>
    </cfRule>
  </conditionalFormatting>
  <conditionalFormatting sqref="C19:D19">
    <cfRule type="containsText" dxfId="1103" priority="37" operator="containsText" text="n/a">
      <formula>NOT(ISERROR(SEARCH("n/a",C19)))</formula>
    </cfRule>
    <cfRule type="containsText" dxfId="1102" priority="38" operator="containsText" text="no">
      <formula>NOT(ISERROR(SEARCH("no",C19)))</formula>
    </cfRule>
  </conditionalFormatting>
  <conditionalFormatting sqref="C19:D19">
    <cfRule type="containsText" dxfId="1101" priority="35" operator="containsText" text="n/a">
      <formula>NOT(ISERROR(SEARCH("n/a",C19)))</formula>
    </cfRule>
    <cfRule type="containsText" dxfId="1100" priority="36" operator="containsText" text="no">
      <formula>NOT(ISERROR(SEARCH("no",C19)))</formula>
    </cfRule>
  </conditionalFormatting>
  <conditionalFormatting sqref="C4:D4">
    <cfRule type="containsText" dxfId="1099" priority="33" operator="containsText" text="n/a">
      <formula>NOT(ISERROR(SEARCH("n/a",C4)))</formula>
    </cfRule>
    <cfRule type="containsText" dxfId="1098" priority="34" operator="containsText" text="no">
      <formula>NOT(ISERROR(SEARCH("no",C4)))</formula>
    </cfRule>
  </conditionalFormatting>
  <conditionalFormatting sqref="C4:D4">
    <cfRule type="containsText" dxfId="1097" priority="31" operator="containsText" text="n/a">
      <formula>NOT(ISERROR(SEARCH("n/a",C4)))</formula>
    </cfRule>
    <cfRule type="containsText" dxfId="1096" priority="32" operator="containsText" text="no">
      <formula>NOT(ISERROR(SEARCH("no",C4)))</formula>
    </cfRule>
  </conditionalFormatting>
  <conditionalFormatting sqref="C3:D3">
    <cfRule type="containsText" dxfId="1095" priority="29" operator="containsText" text="n/a">
      <formula>NOT(ISERROR(SEARCH("n/a",C3)))</formula>
    </cfRule>
    <cfRule type="containsText" dxfId="1094" priority="30" operator="containsText" text="no">
      <formula>NOT(ISERROR(SEARCH("no",C3)))</formula>
    </cfRule>
  </conditionalFormatting>
  <conditionalFormatting sqref="C3:D3">
    <cfRule type="containsText" dxfId="1093" priority="27" operator="containsText" text="n/a">
      <formula>NOT(ISERROR(SEARCH("n/a",C3)))</formula>
    </cfRule>
    <cfRule type="containsText" dxfId="1092" priority="28" operator="containsText" text="no">
      <formula>NOT(ISERROR(SEARCH("no",C3)))</formula>
    </cfRule>
  </conditionalFormatting>
  <conditionalFormatting sqref="B60">
    <cfRule type="containsText" dxfId="1091" priority="25" operator="containsText" text="n/a">
      <formula>NOT(ISERROR(SEARCH("n/a",B60)))</formula>
    </cfRule>
    <cfRule type="containsText" dxfId="1090" priority="26" operator="containsText" text="no">
      <formula>NOT(ISERROR(SEARCH("no",B60)))</formula>
    </cfRule>
  </conditionalFormatting>
  <conditionalFormatting sqref="B60">
    <cfRule type="cellIs" dxfId="1089" priority="24" operator="equal">
      <formula>"Planned"</formula>
    </cfRule>
  </conditionalFormatting>
  <conditionalFormatting sqref="B89:B92">
    <cfRule type="cellIs" dxfId="1088" priority="3" operator="equal">
      <formula>"Planned"</formula>
    </cfRule>
  </conditionalFormatting>
  <conditionalFormatting sqref="C107:D110">
    <cfRule type="containsText" dxfId="1087" priority="22" operator="containsText" text="n/a">
      <formula>NOT(ISERROR(SEARCH("n/a",C107)))</formula>
    </cfRule>
    <cfRule type="containsText" dxfId="1086" priority="23" operator="containsText" text="no">
      <formula>NOT(ISERROR(SEARCH("no",C107)))</formula>
    </cfRule>
  </conditionalFormatting>
  <conditionalFormatting sqref="C107:D110">
    <cfRule type="cellIs" dxfId="1085" priority="21" operator="equal">
      <formula>"Planned"</formula>
    </cfRule>
  </conditionalFormatting>
  <conditionalFormatting sqref="C94:D96">
    <cfRule type="containsText" dxfId="1084" priority="19" operator="containsText" text="n/a">
      <formula>NOT(ISERROR(SEARCH("n/a",C94)))</formula>
    </cfRule>
    <cfRule type="containsText" dxfId="1083" priority="20" operator="containsText" text="no">
      <formula>NOT(ISERROR(SEARCH("no",C94)))</formula>
    </cfRule>
  </conditionalFormatting>
  <conditionalFormatting sqref="C94:D96">
    <cfRule type="cellIs" dxfId="1082" priority="18" operator="equal">
      <formula>"Planned"</formula>
    </cfRule>
  </conditionalFormatting>
  <conditionalFormatting sqref="B98:B99">
    <cfRule type="containsText" dxfId="1081" priority="10" operator="containsText" text="n/a">
      <formula>NOT(ISERROR(SEARCH("n/a",B98)))</formula>
    </cfRule>
    <cfRule type="containsText" dxfId="1080" priority="11" operator="containsText" text="no">
      <formula>NOT(ISERROR(SEARCH("no",B98)))</formula>
    </cfRule>
  </conditionalFormatting>
  <conditionalFormatting sqref="B98:B99">
    <cfRule type="cellIs" dxfId="1079" priority="9" operator="equal">
      <formula>"Planned"</formula>
    </cfRule>
  </conditionalFormatting>
  <conditionalFormatting sqref="C112:D115">
    <cfRule type="containsText" dxfId="1078" priority="13" operator="containsText" text="n/a">
      <formula>NOT(ISERROR(SEARCH("n/a",C112)))</formula>
    </cfRule>
    <cfRule type="containsText" dxfId="1077" priority="14" operator="containsText" text="no">
      <formula>NOT(ISERROR(SEARCH("no",C112)))</formula>
    </cfRule>
  </conditionalFormatting>
  <conditionalFormatting sqref="C112:D115">
    <cfRule type="cellIs" dxfId="1076" priority="12" operator="equal">
      <formula>"Planned"</formula>
    </cfRule>
  </conditionalFormatting>
  <conditionalFormatting sqref="B94:B96">
    <cfRule type="containsText" dxfId="1075" priority="7" operator="containsText" text="n/a">
      <formula>NOT(ISERROR(SEARCH("n/a",B94)))</formula>
    </cfRule>
    <cfRule type="containsText" dxfId="1074" priority="8" operator="containsText" text="no">
      <formula>NOT(ISERROR(SEARCH("no",B94)))</formula>
    </cfRule>
  </conditionalFormatting>
  <conditionalFormatting sqref="B94:B96">
    <cfRule type="cellIs" dxfId="1073" priority="6" operator="equal">
      <formula>"Planned"</formula>
    </cfRule>
  </conditionalFormatting>
  <conditionalFormatting sqref="B89:B92">
    <cfRule type="containsText" dxfId="1072" priority="4" operator="containsText" text="n/a">
      <formula>NOT(ISERROR(SEARCH("n/a",B89)))</formula>
    </cfRule>
    <cfRule type="containsText" dxfId="1071" priority="5" operator="containsText" text="no">
      <formula>NOT(ISERROR(SEARCH("no",B89)))</formula>
    </cfRule>
  </conditionalFormatting>
  <conditionalFormatting sqref="P1">
    <cfRule type="containsText" dxfId="1070" priority="1" operator="containsText" text="n/a">
      <formula>NOT(ISERROR(SEARCH("n/a",P1)))</formula>
    </cfRule>
    <cfRule type="containsText" dxfId="1069" priority="2" operator="containsText" text="no">
      <formula>NOT(ISERROR(SEARCH("no",P1)))</formula>
    </cfRule>
  </conditionalFormatting>
  <hyperlinks>
    <hyperlink ref="B3" location="S1S1.1!D2" display="S1S1.1!D2" xr:uid="{00000000-0004-0000-0400-000000000000}"/>
    <hyperlink ref="B19" location="S1S1.1!D9" display="S1S1.1!D9" xr:uid="{00000000-0004-0000-0400-000001000000}"/>
    <hyperlink ref="B37" location="S1S1.1!D13" display="S1S1.1!D13" xr:uid="{00000000-0004-0000-0400-000002000000}"/>
    <hyperlink ref="B43" location="S1S1.2!D7" display="S1S1.2!D7" xr:uid="{00000000-0004-0000-0400-000003000000}"/>
    <hyperlink ref="B52" location="S1S1.2!D9" display="S1S1.2!D9" xr:uid="{00000000-0004-0000-0400-000004000000}"/>
    <hyperlink ref="B64" location="S1S1.2!D11" display="S1S1.2!D11" xr:uid="{00000000-0004-0000-0400-000005000000}"/>
    <hyperlink ref="B72" location="S1S1.2!D13" display="S1S1.2!D13" xr:uid="{00000000-0004-0000-0400-000006000000}"/>
    <hyperlink ref="B74" location="S1S1.2!D15" display="S1S1.2!D15" xr:uid="{00000000-0004-0000-0400-000007000000}"/>
    <hyperlink ref="B79" location="S1S1.2!D17" display="S1S1.2!D17" xr:uid="{00000000-0004-0000-0400-000008000000}"/>
    <hyperlink ref="B81" location="S1S1.2!D19" display="S1S1.2!D19" xr:uid="{00000000-0004-0000-0400-000009000000}"/>
    <hyperlink ref="B85" location="S1S1.2!D21" display="S1S1.2!D21" xr:uid="{00000000-0004-0000-0400-00000A000000}"/>
    <hyperlink ref="B88" location="S1S1.3!D7" display="S1S1.3!D7" xr:uid="{00000000-0004-0000-0400-00000B000000}"/>
    <hyperlink ref="B93" location="S1S1.3!D9" display="S1S1.3!D9" xr:uid="{00000000-0004-0000-0400-00000C000000}"/>
    <hyperlink ref="B97" location="S1S1.3!D11" display="S1S1.3!D11" xr:uid="{00000000-0004-0000-0400-00000D000000}"/>
    <hyperlink ref="B106" location="S1S1.3!D13" display="S1S1.3!D13" xr:uid="{00000000-0004-0000-0400-00000E000000}"/>
    <hyperlink ref="B111" location="S1S1.3!D15" display="S1S1.3!D15" xr:uid="{00000000-0004-0000-0400-00000F000000}"/>
    <hyperlink ref="B117" location="S1S1.4!D7" display="S1S1.4!D7" xr:uid="{00000000-0004-0000-0400-000010000000}"/>
    <hyperlink ref="G19" location="S1S1.1!D9" display="1.1.2 States shall have a full-time, funded State administrator for driver education." xr:uid="{00000000-0004-0000-0400-000011000000}"/>
    <hyperlink ref="G4" location="S1S1.1!D7" display="1.1.1 States shall have a single agency, or coordinated agencies, to regulate, administer and oversee all novice driver education programs." xr:uid="{00000000-0004-0000-0400-000012000000}"/>
    <hyperlink ref="G37" location="S1S1.1!D13" display="1.1.4 States shall ensure that all driver education providers meet applicable Federal and State laws and rules" xr:uid="{00000000-0004-0000-0400-000013000000}"/>
    <hyperlink ref="G52" location="S1S1.2!D9" display="1.2.2 States shall assess and ensure provider compliance" xr:uid="{00000000-0004-0000-0400-000014000000}"/>
    <hyperlink ref="G43" location="S1S1.2!D7" display="1.2.1 States shall have an application and review process for providers" xr:uid="{00000000-0004-0000-0400-000015000000}"/>
    <hyperlink ref="G64" location="S1S1.2!D11" display="1.2.3 States shall have standardized monitoring, evaluation/auditing, and oversight procedures to ensure compliance with these and State standards" xr:uid="{00000000-0004-0000-0400-000016000000}"/>
    <hyperlink ref="G72" location="S1S1.2!D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17000000}"/>
    <hyperlink ref="G79" location="S1S1.2!D17" display="1.2.6 States shall require providers to follow state and/or federal legal requirements for the transmission of personal and/or confidential information electronically or in hard copy format" xr:uid="{00000000-0004-0000-0400-000018000000}"/>
    <hyperlink ref="G74" location="S1S1.2!D15" display="1.2.5 States shall require driver education providers to maintain program and course records, as established by the State, at a minimum, consisting of" xr:uid="{00000000-0004-0000-0400-000019000000}"/>
    <hyperlink ref="G81" location="S1S1.2!D19" display="1.2.7 States shall require that both successful and unsuccessful completion of the course and results of learners are recorded and kept in a secure file/location as required by the state regulating authority" xr:uid="{00000000-0004-0000-0400-00001A000000}"/>
    <hyperlink ref="G85" location="S1S1.2!D21" display="1.2.8 States shall require providers to obtain parental/guardian authorization for minors to participate in the course; in order to verify that the learner has not secured driver education without parental consent" xr:uid="{00000000-0004-0000-0400-00001B000000}"/>
    <hyperlink ref="B87:D87" location="S1S1.3!D2" display="Program Evaluation and Data Collection" xr:uid="{00000000-0004-0000-0400-00001C000000}"/>
    <hyperlink ref="G88" location="S1S1.3!D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1D000000}"/>
    <hyperlink ref="G93" location="S1S1.3!D9" display="1.3.2 States shall ensure that student information submitted to the agency or used by the agency remains confidential, as required by applicable State and Federal regulations" xr:uid="{00000000-0004-0000-0400-00001F000000}"/>
    <hyperlink ref="G97" location="S1S1.3!D11" display="1.3.3 States shall develop a comprehensive evaluation program to measure progress toward the established goals and objectives of the driver education program and optimize the allocation of resources" xr:uid="{00000000-0004-0000-0400-000020000000}"/>
    <hyperlink ref="G106" location="S1S1.3!D13" display="1.3.4 States shall track data and utilize the data for the improvement of their driver education program" xr:uid="{00000000-0004-0000-0400-000021000000}"/>
    <hyperlink ref="G111" location="S1S1.3!D15" display="1.3.5 States shall require the responsible agency for driver education to maintain data elements (e.g. driver license number) on students that can be linked to driver record data" xr:uid="{00000000-0004-0000-0400-000022000000}"/>
    <hyperlink ref="B116:D116" location="S1S1.4!D2" display="Communication Program" xr:uid="{00000000-0004-0000-0400-000023000000}"/>
    <hyperlink ref="M116" location="S1G1.4!A1" display="Communication Program" xr:uid="{00000000-0004-0000-0400-000024000000}"/>
    <hyperlink ref="G117" location="S1S1.4!D7"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25000000}"/>
    <hyperlink ref="K1" location="TOC!A1" display="Return to Table of Contents" xr:uid="{00000000-0004-0000-0400-000026000000}"/>
    <hyperlink ref="C1" location="TOC!A1" display="Return to Table of Contents" xr:uid="{00000000-0004-0000-0400-000027000000}"/>
    <hyperlink ref="B4" location="S1S1.1!D7" display="1.1.1 States shall have a single agency, or coordinated agencies, to regulate, administer and oversee all novice driver education programs." xr:uid="{00000000-0004-0000-0400-000028000000}"/>
    <hyperlink ref="B26" location="S1S1.1!D11" display="S1S1.1!D11" xr:uid="{00000000-0004-0000-0400-000029000000}"/>
    <hyperlink ref="H3:I3" location="S1G1.1!A1" display="1.1 Management, Leadership, and Administration" xr:uid="{00000000-0004-0000-0400-00002A000000}"/>
    <hyperlink ref="G3" location="S1S1.1!D2" display="1.1 Management, Leadership, and Administration" xr:uid="{00000000-0004-0000-0400-00002B000000}"/>
    <hyperlink ref="B42:D42" location="S1S1.2!D2" display="Application, Oversight and Recordkeeping" xr:uid="{00000000-0004-0000-0400-00002C000000}"/>
    <hyperlink ref="G42" location="S1S1.2!D2" display="Application, Oversight and Recordkeeping" xr:uid="{00000000-0004-0000-0400-00002D000000}"/>
    <hyperlink ref="G87" location="S1S1.3!D2" display="Program Evaluation and Data Collection" xr:uid="{00000000-0004-0000-0400-00002E000000}"/>
    <hyperlink ref="G116" location="S1S1.4!D2" display="Communication Program" xr:uid="{00000000-0004-0000-0400-00002F000000}"/>
    <hyperlink ref="G26" location="S1S1.1!D11" display="1.1.3 States shall provide funding to the responsible agency for driver education" xr:uid="{00000000-0004-0000-0400-000030000000}"/>
    <hyperlink ref="P1" location="TOC!A1" display="Return to Table of Contents" xr:uid="{00000000-0004-0000-0400-000031000000}"/>
    <hyperlink ref="K56" r:id="rId1" xr:uid="{00000000-0004-0000-0400-000032000000}"/>
    <hyperlink ref="K71" r:id="rId2" xr:uid="{00000000-0004-0000-0400-000033000000}"/>
  </hyperlinks>
  <pageMargins left="0.7" right="0.7" top="0.75" bottom="0.75" header="0.3" footer="0.3"/>
  <pageSetup orientation="portrait" horizontalDpi="1200" verticalDpi="1200"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Assessment_DataCollection!$U$2:$U$5</xm:f>
          </x14:formula1>
          <xm:sqref>R3:R129</xm:sqref>
        </x14:dataValidation>
        <x14:dataValidation type="list" allowBlank="1" showInputMessage="1" showErrorMessage="1" xr:uid="{00000000-0002-0000-0400-000001000000}">
          <x14:formula1>
            <xm:f>Assessment_DataCollection!$V$2:$V$11</xm:f>
          </x14:formula1>
          <xm:sqref>S3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O53"/>
  <sheetViews>
    <sheetView topLeftCell="B22" zoomScale="84" zoomScaleNormal="84" workbookViewId="0">
      <selection activeCell="M9" sqref="M9"/>
    </sheetView>
  </sheetViews>
  <sheetFormatPr defaultRowHeight="14.25"/>
  <cols>
    <col min="1" max="1" width="0" hidden="1" customWidth="1"/>
    <col min="2" max="2" width="14.5703125" customWidth="1"/>
    <col min="3" max="3" width="4" customWidth="1"/>
    <col min="4" max="4" width="32.5703125" customWidth="1"/>
    <col min="5" max="5" width="13" customWidth="1"/>
    <col min="6" max="6" width="15.140625" customWidth="1"/>
    <col min="7" max="7" width="13.85546875" customWidth="1"/>
    <col min="8" max="8" width="20.7109375" customWidth="1"/>
    <col min="9" max="9" width="12.140625" customWidth="1"/>
    <col min="10" max="11" width="9.5703125" customWidth="1"/>
    <col min="13" max="13" width="23.28515625" customWidth="1"/>
  </cols>
  <sheetData>
    <row r="1" spans="2:15">
      <c r="B1" s="25" t="s">
        <v>216</v>
      </c>
      <c r="C1" s="270"/>
      <c r="D1" s="26" t="str">
        <f>Assessment_DataCollection!B2</f>
        <v>Program Administration - Self Assessment</v>
      </c>
      <c r="E1" s="270"/>
      <c r="F1" s="270"/>
      <c r="G1" s="270"/>
      <c r="H1" s="270"/>
      <c r="I1" s="100" t="s">
        <v>81</v>
      </c>
      <c r="J1" s="270"/>
      <c r="K1" s="270"/>
      <c r="L1" s="270"/>
      <c r="M1" s="270"/>
      <c r="N1" s="270"/>
      <c r="O1" s="270"/>
    </row>
    <row r="2" spans="2:15">
      <c r="B2" s="25" t="s">
        <v>555</v>
      </c>
      <c r="C2" s="37">
        <f>Assessment_DataCollection!A3</f>
        <v>1.1000000000000001</v>
      </c>
      <c r="D2" s="56" t="s">
        <v>556</v>
      </c>
      <c r="E2" s="270"/>
      <c r="F2" s="270"/>
      <c r="G2" s="270" t="s">
        <v>15</v>
      </c>
      <c r="H2" s="270" t="s">
        <v>15</v>
      </c>
      <c r="I2" s="270"/>
      <c r="J2" s="270"/>
      <c r="K2" s="270"/>
      <c r="L2" s="270"/>
      <c r="M2" s="270"/>
      <c r="N2" s="270"/>
      <c r="O2" s="270"/>
    </row>
    <row r="5" spans="2:15">
      <c r="B5" s="270" t="s">
        <v>15</v>
      </c>
      <c r="C5" s="270"/>
      <c r="D5" s="270"/>
      <c r="E5" s="270"/>
      <c r="F5" s="270"/>
      <c r="G5" s="270"/>
      <c r="H5" s="270"/>
      <c r="I5" s="270"/>
      <c r="J5" s="270"/>
      <c r="K5" s="270"/>
      <c r="L5" s="270"/>
      <c r="M5" s="270"/>
      <c r="N5" s="270"/>
      <c r="O5" s="270"/>
    </row>
    <row r="6" spans="2:15" ht="88.5" thickBot="1">
      <c r="B6" s="27" t="s">
        <v>557</v>
      </c>
      <c r="C6" s="27"/>
      <c r="D6" s="27" t="s">
        <v>558</v>
      </c>
      <c r="E6" s="48" t="s">
        <v>559</v>
      </c>
      <c r="F6" s="48" t="s">
        <v>560</v>
      </c>
      <c r="G6" s="49" t="s">
        <v>561</v>
      </c>
      <c r="H6" s="48" t="s">
        <v>562</v>
      </c>
      <c r="I6" s="49" t="s">
        <v>563</v>
      </c>
      <c r="J6" s="25"/>
      <c r="K6" s="270"/>
      <c r="L6" s="270"/>
      <c r="M6" s="270"/>
      <c r="N6" s="270"/>
      <c r="O6" s="270"/>
    </row>
    <row r="7" spans="2:15" ht="57.4" thickTop="1">
      <c r="B7" s="14" t="s">
        <v>563</v>
      </c>
      <c r="C7" s="28" t="s">
        <v>564</v>
      </c>
      <c r="D7" s="74" t="str">
        <f>'S1'!B4</f>
        <v>1.1.1 States shall have a single agency, or coordinated agencies, to regulate, administer and oversee all novice driver education programs.</v>
      </c>
      <c r="E7" s="12"/>
      <c r="F7" s="12"/>
      <c r="G7" s="12"/>
      <c r="H7" s="12"/>
      <c r="I7" s="12"/>
      <c r="J7" s="270"/>
      <c r="K7" s="270"/>
      <c r="L7" s="270" t="s">
        <v>15</v>
      </c>
      <c r="M7" s="270" t="s">
        <v>15</v>
      </c>
      <c r="N7" s="270" t="s">
        <v>15</v>
      </c>
      <c r="O7" s="270" t="s">
        <v>15</v>
      </c>
    </row>
    <row r="8" spans="2:15" ht="11.1" hidden="1" customHeight="1">
      <c r="B8" s="15"/>
      <c r="C8" s="22" t="s">
        <v>15</v>
      </c>
      <c r="D8" s="19"/>
      <c r="E8" s="10" t="str">
        <f>IF($B7=E6,1,"")</f>
        <v/>
      </c>
      <c r="F8" s="10" t="str">
        <f>IF($B7=F6,1,"")</f>
        <v/>
      </c>
      <c r="G8" s="10" t="str">
        <f>IF($B7=G6,1,"")</f>
        <v/>
      </c>
      <c r="H8" s="10" t="str">
        <f>IF($B7=H6,1,"")</f>
        <v/>
      </c>
      <c r="I8" s="10">
        <f>IF($B7=I6,1,"")</f>
        <v>1</v>
      </c>
      <c r="J8" s="270"/>
      <c r="K8" s="270"/>
      <c r="L8" s="270" t="s">
        <v>565</v>
      </c>
      <c r="M8" s="270" t="s">
        <v>566</v>
      </c>
      <c r="N8" s="270" t="s">
        <v>15</v>
      </c>
      <c r="O8" s="270"/>
    </row>
    <row r="9" spans="2:15" ht="42.75">
      <c r="B9" s="15" t="s">
        <v>561</v>
      </c>
      <c r="C9" s="28" t="s">
        <v>564</v>
      </c>
      <c r="D9" s="75" t="str">
        <f>'S1'!B19</f>
        <v>1.1.2 States shall have a full-time, funded State administrator for driver education.</v>
      </c>
      <c r="E9" s="10"/>
      <c r="F9" s="10"/>
      <c r="G9" s="10"/>
      <c r="H9" s="10" t="str">
        <f>IF($B9=H6,1,"")</f>
        <v/>
      </c>
      <c r="I9" s="10"/>
      <c r="J9" s="270"/>
      <c r="K9" s="270"/>
      <c r="L9" s="270"/>
      <c r="M9" s="270"/>
      <c r="N9" s="270" t="s">
        <v>15</v>
      </c>
      <c r="O9" s="270"/>
    </row>
    <row r="10" spans="2:15" hidden="1">
      <c r="B10" s="15"/>
      <c r="C10" s="22" t="s">
        <v>15</v>
      </c>
      <c r="D10" s="19"/>
      <c r="E10" s="10" t="str">
        <f>IF($B9=E6,1,"")</f>
        <v/>
      </c>
      <c r="F10" s="10" t="str">
        <f>IF($B9=F6,1,"")</f>
        <v/>
      </c>
      <c r="G10" s="10">
        <f>IF($B9=G6,1,"")</f>
        <v>1</v>
      </c>
      <c r="H10" s="10" t="str">
        <f>IF($B9=H6,1,"")</f>
        <v/>
      </c>
      <c r="I10" s="10" t="str">
        <f>IF($B9=I6,1,"")</f>
        <v/>
      </c>
      <c r="J10" s="270"/>
      <c r="K10" s="270"/>
      <c r="L10" s="270"/>
      <c r="M10" s="270"/>
      <c r="N10" s="270"/>
      <c r="O10" s="270"/>
    </row>
    <row r="11" spans="2:15" ht="42.75" customHeight="1">
      <c r="B11" s="15" t="s">
        <v>563</v>
      </c>
      <c r="C11" s="28" t="s">
        <v>564</v>
      </c>
      <c r="D11" s="75" t="str">
        <f>'S1'!B26</f>
        <v>1.1.3 States shall provide funding to the responsible agency for driver education</v>
      </c>
      <c r="E11" s="10"/>
      <c r="F11" s="10"/>
      <c r="G11" s="10"/>
      <c r="H11" s="10"/>
      <c r="I11" s="10"/>
      <c r="J11" s="270"/>
      <c r="K11" s="270"/>
      <c r="L11" s="270"/>
      <c r="M11" s="270"/>
      <c r="N11" s="270"/>
      <c r="O11" s="270"/>
    </row>
    <row r="12" spans="2:15" hidden="1">
      <c r="B12" s="15"/>
      <c r="C12" s="22" t="s">
        <v>15</v>
      </c>
      <c r="D12" s="19"/>
      <c r="E12" s="10" t="str">
        <f>IF($B11=E6,1,"")</f>
        <v/>
      </c>
      <c r="F12" s="10" t="str">
        <f>IF($B11=F6,1,"")</f>
        <v/>
      </c>
      <c r="G12" s="10" t="str">
        <f>IF($B11=G6,1,"")</f>
        <v/>
      </c>
      <c r="H12" s="10" t="str">
        <f>IF($B11=H6,1,"")</f>
        <v/>
      </c>
      <c r="I12" s="10">
        <f>IF($B11=I6,1,"")</f>
        <v>1</v>
      </c>
      <c r="J12" s="270"/>
      <c r="K12" s="270"/>
      <c r="L12" s="270"/>
      <c r="M12" s="270"/>
      <c r="N12" s="270"/>
      <c r="O12" s="270"/>
    </row>
    <row r="13" spans="2:15" ht="63" customHeight="1" thickBot="1">
      <c r="B13" s="16" t="s">
        <v>562</v>
      </c>
      <c r="C13" s="29" t="s">
        <v>564</v>
      </c>
      <c r="D13" s="76" t="str">
        <f>Assessment_DataCollection!B37</f>
        <v>1.1.4 States shall ensure that all driver education providers meet applicable Federal and State laws and rules</v>
      </c>
      <c r="E13" s="11"/>
      <c r="F13" s="11"/>
      <c r="G13" s="11"/>
      <c r="H13" s="11"/>
      <c r="I13" s="11"/>
      <c r="J13" s="270"/>
      <c r="K13" s="270"/>
      <c r="L13" s="270"/>
      <c r="M13" s="270"/>
      <c r="N13" s="270"/>
      <c r="O13" s="270"/>
    </row>
    <row r="14" spans="2:15" ht="14.65" hidden="1" thickTop="1">
      <c r="B14" s="14"/>
      <c r="C14" s="14"/>
      <c r="D14" s="12"/>
      <c r="E14" s="12" t="str">
        <f>IF($B13=E6,1,"")</f>
        <v/>
      </c>
      <c r="F14" s="12" t="str">
        <f>IF($B13=F6,1,"")</f>
        <v/>
      </c>
      <c r="G14" s="12" t="str">
        <f>IF($B13=G6,1,"")</f>
        <v/>
      </c>
      <c r="H14" s="12">
        <f>IF($B13=H6,1,"")</f>
        <v>1</v>
      </c>
      <c r="I14" s="12" t="str">
        <f>IF($B13=I6,1,"")</f>
        <v/>
      </c>
      <c r="J14" s="270"/>
      <c r="K14" s="270"/>
      <c r="L14" s="270"/>
      <c r="M14" s="270"/>
      <c r="N14" s="270"/>
      <c r="O14" s="270"/>
    </row>
    <row r="15" spans="2:15" ht="14.65" thickTop="1">
      <c r="B15" s="270"/>
      <c r="C15" s="270"/>
      <c r="D15" s="18" t="s">
        <v>567</v>
      </c>
      <c r="E15" s="25">
        <f>SUM(E7:E14)</f>
        <v>0</v>
      </c>
      <c r="F15" s="25">
        <f>SUM(F7:F14)</f>
        <v>0</v>
      </c>
      <c r="G15" s="25">
        <f>SUM(G7:G14)</f>
        <v>1</v>
      </c>
      <c r="H15" s="25">
        <f>SUM(H7:H14)</f>
        <v>1</v>
      </c>
      <c r="I15" s="25">
        <f>SUM(I7:I14)</f>
        <v>2</v>
      </c>
      <c r="J15" s="270"/>
      <c r="K15" s="270"/>
      <c r="L15" s="270"/>
      <c r="M15" s="270"/>
      <c r="N15" s="270"/>
      <c r="O15" s="270"/>
    </row>
    <row r="16" spans="2:15" ht="14.65" thickBot="1">
      <c r="B16" s="270"/>
      <c r="C16" s="270"/>
      <c r="D16" s="270"/>
      <c r="E16" s="270"/>
      <c r="F16" s="270"/>
      <c r="G16" s="270"/>
      <c r="H16" s="270"/>
      <c r="I16" s="270"/>
      <c r="J16" s="270"/>
      <c r="K16" s="270"/>
      <c r="L16" s="270"/>
      <c r="M16" s="270"/>
      <c r="N16" s="270"/>
      <c r="O16" s="270"/>
    </row>
    <row r="17" spans="1:11" ht="43.15" thickBot="1">
      <c r="A17" s="270"/>
      <c r="B17" s="271" t="s">
        <v>568</v>
      </c>
      <c r="C17" s="272"/>
      <c r="D17" s="272"/>
      <c r="E17" s="272"/>
      <c r="F17" s="272"/>
      <c r="G17" s="272"/>
      <c r="H17" s="272"/>
      <c r="I17" s="272"/>
      <c r="J17" s="176" t="s">
        <v>569</v>
      </c>
      <c r="K17" s="177" t="s">
        <v>570</v>
      </c>
    </row>
    <row r="18" spans="1:11" ht="14.45" customHeight="1">
      <c r="A18" s="270">
        <f>J18</f>
        <v>0</v>
      </c>
      <c r="B18" s="377" t="s">
        <v>15</v>
      </c>
      <c r="C18" s="378"/>
      <c r="D18" s="378"/>
      <c r="E18" s="378"/>
      <c r="F18" s="378"/>
      <c r="G18" s="378"/>
      <c r="H18" s="378"/>
      <c r="I18" s="379"/>
      <c r="J18" s="10"/>
      <c r="K18" s="10"/>
    </row>
    <row r="19" spans="1:11">
      <c r="A19" s="270">
        <f t="shared" ref="A19:A27" si="0">J19</f>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c r="A26" s="270">
        <f t="shared" si="0"/>
        <v>0</v>
      </c>
      <c r="B26" s="380"/>
      <c r="C26" s="381"/>
      <c r="D26" s="381"/>
      <c r="E26" s="381"/>
      <c r="F26" s="381"/>
      <c r="G26" s="381"/>
      <c r="H26" s="381"/>
      <c r="I26" s="381"/>
      <c r="J26" s="10"/>
      <c r="K26" s="10"/>
    </row>
    <row r="27" spans="1:11" ht="14.65" thickBot="1">
      <c r="A27" s="270">
        <f t="shared" si="0"/>
        <v>0</v>
      </c>
      <c r="B27" s="382"/>
      <c r="C27" s="383"/>
      <c r="D27" s="383"/>
      <c r="E27" s="383"/>
      <c r="F27" s="383"/>
      <c r="G27" s="383"/>
      <c r="H27" s="383"/>
      <c r="I27" s="383"/>
      <c r="J27" s="10"/>
      <c r="K27" s="10"/>
    </row>
    <row r="29" spans="1:11" ht="14.65" thickBot="1">
      <c r="A29" s="270"/>
      <c r="B29" s="270"/>
      <c r="C29" s="270"/>
      <c r="D29" s="270"/>
      <c r="E29" s="270"/>
      <c r="F29" s="270"/>
      <c r="G29" s="270"/>
      <c r="H29" s="270"/>
      <c r="I29" s="270"/>
      <c r="J29" s="270"/>
      <c r="K29" s="270"/>
    </row>
    <row r="30" spans="1:11" ht="43.15" thickBot="1">
      <c r="A30" s="270"/>
      <c r="B30" s="178" t="s">
        <v>571</v>
      </c>
      <c r="C30" s="272"/>
      <c r="D30" s="272"/>
      <c r="E30" s="272"/>
      <c r="F30" s="272"/>
      <c r="G30" s="272"/>
      <c r="H30" s="272"/>
      <c r="I30" s="272"/>
      <c r="J30" s="176" t="s">
        <v>569</v>
      </c>
      <c r="K30" s="177" t="s">
        <v>570</v>
      </c>
    </row>
    <row r="31" spans="1:11" ht="14.45" customHeight="1">
      <c r="A31" s="270">
        <f>J31</f>
        <v>1</v>
      </c>
      <c r="B31" s="377" t="s">
        <v>572</v>
      </c>
      <c r="C31" s="378"/>
      <c r="D31" s="378"/>
      <c r="E31" s="378"/>
      <c r="F31" s="378"/>
      <c r="G31" s="378"/>
      <c r="H31" s="378"/>
      <c r="I31" s="379"/>
      <c r="J31" s="10">
        <v>1</v>
      </c>
      <c r="K31" s="10"/>
    </row>
    <row r="32" spans="1:11">
      <c r="A32" s="270">
        <f t="shared" ref="A32:A40" si="1">J32</f>
        <v>2</v>
      </c>
      <c r="B32" s="380" t="s">
        <v>573</v>
      </c>
      <c r="C32" s="381"/>
      <c r="D32" s="381"/>
      <c r="E32" s="381"/>
      <c r="F32" s="381"/>
      <c r="G32" s="381"/>
      <c r="H32" s="381"/>
      <c r="I32" s="381"/>
      <c r="J32" s="10">
        <v>2</v>
      </c>
      <c r="K32" s="10"/>
    </row>
    <row r="33" spans="1:11">
      <c r="A33" s="270">
        <f t="shared" si="1"/>
        <v>3</v>
      </c>
      <c r="B33" s="380" t="s">
        <v>574</v>
      </c>
      <c r="C33" s="381"/>
      <c r="D33" s="381"/>
      <c r="E33" s="381"/>
      <c r="F33" s="381"/>
      <c r="G33" s="381"/>
      <c r="H33" s="381"/>
      <c r="I33" s="381"/>
      <c r="J33" s="10">
        <v>3</v>
      </c>
      <c r="K33" s="10"/>
    </row>
    <row r="34" spans="1:11">
      <c r="A34" s="270">
        <f t="shared" si="1"/>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c r="A39" s="270">
        <f t="shared" si="1"/>
        <v>0</v>
      </c>
      <c r="B39" s="380"/>
      <c r="C39" s="381"/>
      <c r="D39" s="381"/>
      <c r="E39" s="381"/>
      <c r="F39" s="381"/>
      <c r="G39" s="381"/>
      <c r="H39" s="381"/>
      <c r="I39" s="381"/>
      <c r="J39" s="10"/>
      <c r="K39" s="10"/>
    </row>
    <row r="40" spans="1:11" ht="14.65" thickBot="1">
      <c r="A40" s="270">
        <f t="shared" si="1"/>
        <v>0</v>
      </c>
      <c r="B40" s="382"/>
      <c r="C40" s="383"/>
      <c r="D40" s="383"/>
      <c r="E40" s="383"/>
      <c r="F40" s="383"/>
      <c r="G40" s="383"/>
      <c r="H40" s="383"/>
      <c r="I40" s="383"/>
      <c r="J40" s="10"/>
      <c r="K40" s="10"/>
    </row>
    <row r="42" spans="1:11" ht="14.65" thickBot="1">
      <c r="A42" s="270"/>
      <c r="B42" s="270"/>
      <c r="C42" s="270"/>
      <c r="D42" s="270"/>
      <c r="E42" s="270"/>
      <c r="F42" s="270"/>
      <c r="G42" s="270"/>
      <c r="H42" s="270"/>
      <c r="I42" s="270"/>
      <c r="J42" s="270"/>
      <c r="K42" s="270"/>
    </row>
    <row r="43" spans="1:11" ht="43.15" thickBot="1">
      <c r="A43" s="270"/>
      <c r="B43" s="178" t="s">
        <v>575</v>
      </c>
      <c r="C43" s="83"/>
      <c r="D43" s="83"/>
      <c r="E43" s="83"/>
      <c r="F43" s="83"/>
      <c r="G43" s="83"/>
      <c r="H43" s="83"/>
      <c r="I43" s="83"/>
      <c r="J43" s="81" t="s">
        <v>569</v>
      </c>
      <c r="K43" s="82" t="s">
        <v>570</v>
      </c>
    </row>
    <row r="44" spans="1:11" ht="14.45" customHeight="1">
      <c r="A44" s="270">
        <f>J44</f>
        <v>1</v>
      </c>
      <c r="B44" s="377" t="s">
        <v>576</v>
      </c>
      <c r="C44" s="378"/>
      <c r="D44" s="378"/>
      <c r="E44" s="378"/>
      <c r="F44" s="378"/>
      <c r="G44" s="378"/>
      <c r="H44" s="378"/>
      <c r="I44" s="379"/>
      <c r="J44" s="10">
        <v>1</v>
      </c>
      <c r="K44" s="10"/>
    </row>
    <row r="45" spans="1:11">
      <c r="A45" s="270">
        <f t="shared" ref="A45:A53" si="2">J45</f>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c r="A48" s="270">
        <f t="shared" si="2"/>
        <v>0</v>
      </c>
      <c r="B48" s="380"/>
      <c r="C48" s="381"/>
      <c r="D48" s="381"/>
      <c r="E48" s="381"/>
      <c r="F48" s="381"/>
      <c r="G48" s="381"/>
      <c r="H48" s="381"/>
      <c r="I48" s="381"/>
      <c r="J48" s="10"/>
      <c r="K48" s="10"/>
    </row>
    <row r="49" spans="1:11">
      <c r="A49" s="270">
        <f t="shared" si="2"/>
        <v>0</v>
      </c>
      <c r="B49" s="380"/>
      <c r="C49" s="381"/>
      <c r="D49" s="381"/>
      <c r="E49" s="381"/>
      <c r="F49" s="381"/>
      <c r="G49" s="381"/>
      <c r="H49" s="381"/>
      <c r="I49" s="381"/>
      <c r="J49" s="10"/>
      <c r="K49" s="10"/>
    </row>
    <row r="50" spans="1:11">
      <c r="A50" s="270">
        <f t="shared" si="2"/>
        <v>0</v>
      </c>
      <c r="B50" s="380"/>
      <c r="C50" s="381"/>
      <c r="D50" s="381"/>
      <c r="E50" s="381"/>
      <c r="F50" s="381"/>
      <c r="G50" s="381"/>
      <c r="H50" s="381"/>
      <c r="I50" s="381"/>
      <c r="J50" s="10"/>
      <c r="K50" s="10"/>
    </row>
    <row r="51" spans="1:11">
      <c r="A51" s="270">
        <f t="shared" si="2"/>
        <v>0</v>
      </c>
      <c r="B51" s="380"/>
      <c r="C51" s="381"/>
      <c r="D51" s="381"/>
      <c r="E51" s="381"/>
      <c r="F51" s="381"/>
      <c r="G51" s="381"/>
      <c r="H51" s="381"/>
      <c r="I51" s="381"/>
      <c r="J51" s="10"/>
      <c r="K51" s="10"/>
    </row>
    <row r="52" spans="1:11">
      <c r="A52" s="270">
        <f t="shared" si="2"/>
        <v>0</v>
      </c>
      <c r="B52" s="380"/>
      <c r="C52" s="381"/>
      <c r="D52" s="381"/>
      <c r="E52" s="381"/>
      <c r="F52" s="381"/>
      <c r="G52" s="381"/>
      <c r="H52" s="381"/>
      <c r="I52" s="381"/>
      <c r="J52" s="10"/>
      <c r="K52" s="10"/>
    </row>
    <row r="53" spans="1:11" ht="14.65" thickBot="1">
      <c r="A53" s="270">
        <f t="shared" si="2"/>
        <v>0</v>
      </c>
      <c r="B53" s="382"/>
      <c r="C53" s="383"/>
      <c r="D53" s="383"/>
      <c r="E53" s="383"/>
      <c r="F53" s="383"/>
      <c r="G53" s="383"/>
      <c r="H53" s="383"/>
      <c r="I53" s="383"/>
      <c r="J53" s="10"/>
      <c r="K53" s="10"/>
    </row>
  </sheetData>
  <mergeCells count="30">
    <mergeCell ref="B53:I53"/>
    <mergeCell ref="B49:I49"/>
    <mergeCell ref="B50:I50"/>
    <mergeCell ref="B51:I51"/>
    <mergeCell ref="B52:I52"/>
    <mergeCell ref="B36:I36"/>
    <mergeCell ref="B37:I37"/>
    <mergeCell ref="B38:I38"/>
    <mergeCell ref="B39:I39"/>
    <mergeCell ref="B40:I40"/>
    <mergeCell ref="B31:I31"/>
    <mergeCell ref="B32:I32"/>
    <mergeCell ref="B33:I33"/>
    <mergeCell ref="B34:I34"/>
    <mergeCell ref="B35:I35"/>
    <mergeCell ref="B18:I18"/>
    <mergeCell ref="B19:I19"/>
    <mergeCell ref="B20:I20"/>
    <mergeCell ref="B21:I21"/>
    <mergeCell ref="B22:I22"/>
    <mergeCell ref="B24:I24"/>
    <mergeCell ref="B25:I25"/>
    <mergeCell ref="B26:I26"/>
    <mergeCell ref="B27:I27"/>
    <mergeCell ref="B23:I23"/>
    <mergeCell ref="B44:I44"/>
    <mergeCell ref="B45:I45"/>
    <mergeCell ref="B46:I46"/>
    <mergeCell ref="B47:I47"/>
    <mergeCell ref="B48:I48"/>
  </mergeCells>
  <conditionalFormatting sqref="E7 E9 E11:I11 E13:I13">
    <cfRule type="expression" dxfId="1068" priority="7" stopIfTrue="1">
      <formula>IF(SUM(E8:I8)=1,1,0)</formula>
    </cfRule>
  </conditionalFormatting>
  <conditionalFormatting sqref="F7 F9">
    <cfRule type="expression" dxfId="1067" priority="6" stopIfTrue="1">
      <formula>IF(SUM(F8:I8)=1,1,0)</formula>
    </cfRule>
  </conditionalFormatting>
  <conditionalFormatting sqref="G7 G9">
    <cfRule type="expression" dxfId="1066" priority="5" stopIfTrue="1">
      <formula>IF(SUM(G8:I8)=1,1,0)</formula>
    </cfRule>
  </conditionalFormatting>
  <conditionalFormatting sqref="H7 H9">
    <cfRule type="expression" dxfId="1065" priority="4" stopIfTrue="1">
      <formula>IF(SUM(H8:I8)=1,1,0)</formula>
    </cfRule>
  </conditionalFormatting>
  <conditionalFormatting sqref="I7 I9">
    <cfRule type="expression" dxfId="1064" priority="3" stopIfTrue="1">
      <formula>IF(I8=1,1,0)</formula>
    </cfRule>
  </conditionalFormatting>
  <conditionalFormatting sqref="I1">
    <cfRule type="containsText" dxfId="1063" priority="1" operator="containsText" text="n/a">
      <formula>NOT(ISERROR(SEARCH("n/a",I1)))</formula>
    </cfRule>
    <cfRule type="containsText" dxfId="1062" priority="2" operator="containsText" text="no">
      <formula>NOT(ISERROR(SEARCH("no",I1)))</formula>
    </cfRule>
  </conditionalFormatting>
  <dataValidations count="2">
    <dataValidation type="list" allowBlank="1" showInputMessage="1" showErrorMessage="1" sqref="C14 B9:B14 B7" xr:uid="{00000000-0002-0000-0500-000000000000}">
      <formula1>$E$6:$J$6</formula1>
    </dataValidation>
    <dataValidation allowBlank="1" showInputMessage="1" showErrorMessage="1" prompt="Select the cell to the left to access full dropdown list" sqref="C7 C9 C11 C13" xr:uid="{00000000-0002-0000-0500-000001000000}"/>
  </dataValidations>
  <hyperlinks>
    <hyperlink ref="D2" location="'S1'!G3" display="Management, Leadership, and Administration" xr:uid="{00000000-0004-0000-0500-000000000000}"/>
    <hyperlink ref="D7" location="'S1'!G3" display="'S1'!G3" xr:uid="{00000000-0004-0000-0500-000001000000}"/>
    <hyperlink ref="D9" location="'S1'!G19" display="'S1'!G19" xr:uid="{00000000-0004-0000-0500-000002000000}"/>
    <hyperlink ref="D11" location="'S1'!G26" display="'S1'!G26" xr:uid="{00000000-0004-0000-0500-000003000000}"/>
    <hyperlink ref="D13" location="'S1'!G37" display="'S1'!G37" xr:uid="{00000000-0004-0000-0500-000004000000}"/>
    <hyperlink ref="I1" location="TOC!A1" display="Return to Table of Contents" xr:uid="{00000000-0004-0000-0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Assessment_DataCollection!$V$1:$V$13</xm:f>
          </x14:formula1>
          <xm:sqref>J31:K40 J44:K53 J18:K27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Q63"/>
  <sheetViews>
    <sheetView topLeftCell="B29" zoomScale="98" zoomScaleNormal="98" workbookViewId="0">
      <selection activeCell="R19" sqref="R19"/>
    </sheetView>
  </sheetViews>
  <sheetFormatPr defaultColWidth="7.5703125" defaultRowHeight="14.25"/>
  <cols>
    <col min="1" max="1" width="0" hidden="1" customWidth="1"/>
    <col min="2" max="2" width="14.5703125" customWidth="1"/>
    <col min="3" max="3" width="4" customWidth="1"/>
    <col min="4" max="4" width="32.5703125" style="31" customWidth="1"/>
    <col min="5" max="5" width="14.85546875" customWidth="1"/>
    <col min="6" max="6" width="17" customWidth="1"/>
    <col min="7" max="7" width="15.140625" customWidth="1"/>
    <col min="8" max="8" width="19.42578125" customWidth="1"/>
    <col min="9" max="9" width="12.85546875" customWidth="1"/>
    <col min="10" max="11" width="9.5703125" customWidth="1"/>
  </cols>
  <sheetData>
    <row r="1" spans="2:17">
      <c r="B1" s="25" t="s">
        <v>216</v>
      </c>
      <c r="C1" s="270"/>
      <c r="D1" s="31" t="str">
        <f>Assessment_DataCollection!B2</f>
        <v>Program Administration - Self Assessment</v>
      </c>
      <c r="E1" s="270"/>
      <c r="F1" s="270"/>
      <c r="G1" s="270"/>
      <c r="H1" s="270"/>
      <c r="I1" s="270"/>
      <c r="J1" s="270"/>
      <c r="K1" s="270"/>
      <c r="L1" s="270"/>
      <c r="M1" s="100" t="s">
        <v>81</v>
      </c>
      <c r="N1" s="270"/>
      <c r="O1" s="270"/>
      <c r="P1" s="270"/>
      <c r="Q1" s="270"/>
    </row>
    <row r="2" spans="2:17">
      <c r="B2" s="25" t="s">
        <v>555</v>
      </c>
      <c r="C2" s="37">
        <f>Assessment_DataCollection!A41</f>
        <v>1.2</v>
      </c>
      <c r="D2" s="67" t="s">
        <v>577</v>
      </c>
      <c r="E2" s="270"/>
      <c r="F2" s="270"/>
      <c r="G2" s="270"/>
      <c r="H2" s="270"/>
      <c r="I2" s="270"/>
      <c r="J2" s="270"/>
      <c r="K2" s="270"/>
      <c r="L2" s="270"/>
      <c r="M2" s="270"/>
      <c r="N2" s="270"/>
      <c r="O2" s="270"/>
      <c r="P2" s="270"/>
      <c r="Q2" s="270"/>
    </row>
    <row r="6" spans="2:17" ht="88.5" thickBot="1">
      <c r="B6" s="27" t="s">
        <v>557</v>
      </c>
      <c r="C6" s="27"/>
      <c r="D6" s="51" t="s">
        <v>558</v>
      </c>
      <c r="E6" s="48" t="s">
        <v>559</v>
      </c>
      <c r="F6" s="48" t="s">
        <v>560</v>
      </c>
      <c r="G6" s="48" t="s">
        <v>561</v>
      </c>
      <c r="H6" s="48" t="s">
        <v>562</v>
      </c>
      <c r="I6" s="49" t="s">
        <v>563</v>
      </c>
      <c r="J6" s="270"/>
      <c r="K6" s="270"/>
      <c r="L6" s="270"/>
      <c r="M6" s="270"/>
      <c r="N6" s="270"/>
      <c r="O6" s="270"/>
      <c r="P6" s="270"/>
      <c r="Q6" s="270"/>
    </row>
    <row r="7" spans="2:17" ht="28.9" thickTop="1">
      <c r="B7" s="24" t="s">
        <v>562</v>
      </c>
      <c r="C7" s="28" t="s">
        <v>564</v>
      </c>
      <c r="D7" s="77" t="str">
        <f>Assessment_DataCollection!B42</f>
        <v>1.2.1 States shall have an application and review process for providers</v>
      </c>
      <c r="E7" s="12"/>
      <c r="F7" s="12"/>
      <c r="G7" s="12"/>
      <c r="H7" s="12"/>
      <c r="I7" s="12"/>
      <c r="J7" s="270"/>
      <c r="K7" s="270"/>
      <c r="L7" s="275" t="s">
        <v>578</v>
      </c>
      <c r="M7" s="275" t="s">
        <v>579</v>
      </c>
      <c r="N7" s="275" t="s">
        <v>15</v>
      </c>
      <c r="O7" s="275" t="s">
        <v>580</v>
      </c>
      <c r="P7" s="275"/>
      <c r="Q7" s="275"/>
    </row>
    <row r="8" spans="2:17" hidden="1">
      <c r="B8" s="23"/>
      <c r="C8" s="22" t="s">
        <v>15</v>
      </c>
      <c r="D8" s="32"/>
      <c r="E8" s="10" t="str">
        <f>IF($B7=E6,1,"")</f>
        <v/>
      </c>
      <c r="F8" s="10" t="str">
        <f>IF($B7=F6,1,"")</f>
        <v/>
      </c>
      <c r="G8" s="10" t="str">
        <f>IF($B7=G6,1,"")</f>
        <v/>
      </c>
      <c r="H8" s="10">
        <f>IF($B7=H6,1,"")</f>
        <v>1</v>
      </c>
      <c r="I8" s="10" t="str">
        <f>IF($B7=I6,1,"")</f>
        <v/>
      </c>
      <c r="J8" s="270"/>
      <c r="K8" s="270"/>
      <c r="L8" s="275" t="s">
        <v>565</v>
      </c>
      <c r="M8" s="275" t="s">
        <v>566</v>
      </c>
      <c r="N8" s="275" t="s">
        <v>15</v>
      </c>
      <c r="O8" s="275"/>
      <c r="P8" s="275"/>
      <c r="Q8" s="275"/>
    </row>
    <row r="9" spans="2:17" ht="28.5">
      <c r="B9" s="23" t="s">
        <v>562</v>
      </c>
      <c r="C9" s="28" t="s">
        <v>564</v>
      </c>
      <c r="D9" s="78" t="str">
        <f>Assessment_DataCollection!B51</f>
        <v>1.2.2 States shall assess and ensure provider compliance</v>
      </c>
      <c r="E9" s="10"/>
      <c r="F9" s="10"/>
      <c r="G9" s="10"/>
      <c r="H9" s="10"/>
      <c r="I9" s="10"/>
      <c r="J9" s="270"/>
      <c r="K9" s="270"/>
      <c r="L9" s="275"/>
      <c r="M9" s="275"/>
      <c r="N9" s="275" t="s">
        <v>15</v>
      </c>
      <c r="O9" s="275"/>
      <c r="P9" s="275"/>
      <c r="Q9" s="275"/>
    </row>
    <row r="10" spans="2:17" hidden="1">
      <c r="B10" s="23"/>
      <c r="C10" s="22" t="s">
        <v>15</v>
      </c>
      <c r="D10" s="32"/>
      <c r="E10" s="10" t="str">
        <f>IF($B9=E6,1,"")</f>
        <v/>
      </c>
      <c r="F10" s="10" t="str">
        <f>IF($B9=F6,1,"")</f>
        <v/>
      </c>
      <c r="G10" s="10" t="str">
        <f>IF($B9=G6,1,"")</f>
        <v/>
      </c>
      <c r="H10" s="10">
        <f>IF($B9=H6,1,"")</f>
        <v>1</v>
      </c>
      <c r="I10" s="10" t="str">
        <f>IF($B9=I6,1,"")</f>
        <v/>
      </c>
      <c r="J10" s="270"/>
      <c r="K10" s="270"/>
      <c r="L10" s="275"/>
      <c r="M10" s="275"/>
      <c r="N10" s="275"/>
      <c r="O10" s="275"/>
      <c r="P10" s="275"/>
      <c r="Q10" s="275"/>
    </row>
    <row r="11" spans="2:17" ht="83.25" customHeight="1">
      <c r="B11" s="23" t="s">
        <v>562</v>
      </c>
      <c r="C11" s="28" t="s">
        <v>564</v>
      </c>
      <c r="D11" s="78" t="str">
        <f>Assessment_DataCollection!B63</f>
        <v>1.2.3 States shall have standardized monitoring, evaluation/auditing, and oversight procedures to ensure compliance with these and State standards</v>
      </c>
      <c r="E11" s="10"/>
      <c r="F11" s="10"/>
      <c r="G11" s="10"/>
      <c r="H11" s="10"/>
      <c r="I11" s="10"/>
      <c r="J11" s="270"/>
      <c r="K11" s="270"/>
      <c r="L11" s="275"/>
      <c r="M11" s="275" t="s">
        <v>581</v>
      </c>
      <c r="N11" s="275"/>
      <c r="O11" s="275"/>
      <c r="P11" s="275"/>
      <c r="Q11" s="275"/>
    </row>
    <row r="12" spans="2:17" hidden="1">
      <c r="B12" s="23"/>
      <c r="C12" s="22" t="s">
        <v>15</v>
      </c>
      <c r="D12" s="32"/>
      <c r="E12" s="10" t="str">
        <f>IF($B11=E6,1,"")</f>
        <v/>
      </c>
      <c r="F12" s="10" t="str">
        <f>IF($B11=F6,1,"")</f>
        <v/>
      </c>
      <c r="G12" s="10" t="str">
        <f>IF($B11=G6,1,"")</f>
        <v/>
      </c>
      <c r="H12" s="10">
        <f>IF($B11=H6,1,"")</f>
        <v>1</v>
      </c>
      <c r="I12" s="10" t="str">
        <f>IF($B11=I6,1,"")</f>
        <v/>
      </c>
      <c r="J12" s="270"/>
      <c r="K12" s="270"/>
      <c r="L12" s="275"/>
      <c r="M12" s="275"/>
      <c r="N12" s="275"/>
      <c r="O12" s="275"/>
      <c r="P12" s="275"/>
      <c r="Q12" s="275"/>
    </row>
    <row r="13" spans="2:17" ht="127.5" customHeight="1">
      <c r="B13" s="23" t="s">
        <v>559</v>
      </c>
      <c r="C13" s="28" t="s">
        <v>564</v>
      </c>
      <c r="D13" s="78"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E13" s="10"/>
      <c r="F13" s="10"/>
      <c r="G13" s="10"/>
      <c r="H13" s="10"/>
      <c r="I13" s="10"/>
      <c r="J13" s="270"/>
      <c r="K13" s="270"/>
      <c r="L13" s="275"/>
      <c r="M13" s="275"/>
      <c r="N13" s="275"/>
      <c r="O13" s="275"/>
      <c r="P13" s="275"/>
      <c r="Q13" s="275"/>
    </row>
    <row r="14" spans="2:17" hidden="1">
      <c r="B14" s="23"/>
      <c r="C14" s="22" t="s">
        <v>15</v>
      </c>
      <c r="D14" s="32"/>
      <c r="E14" s="10">
        <f>IF($B13=E6,1,"")</f>
        <v>1</v>
      </c>
      <c r="F14" s="10" t="str">
        <f>IF($B13=F6,1,"")</f>
        <v/>
      </c>
      <c r="G14" s="10" t="str">
        <f>IF($B13=G6,1,"")</f>
        <v/>
      </c>
      <c r="H14" s="10" t="str">
        <f>IF($B13=H6,1,"")</f>
        <v/>
      </c>
      <c r="I14" s="10" t="str">
        <f>IF($B13=I6,1,"")</f>
        <v/>
      </c>
      <c r="J14" s="270"/>
      <c r="K14" s="270"/>
      <c r="L14" s="270"/>
      <c r="M14" s="270"/>
      <c r="N14" s="270"/>
      <c r="O14" s="270"/>
      <c r="P14" s="270"/>
      <c r="Q14" s="270"/>
    </row>
    <row r="15" spans="2:17" ht="89.25" customHeight="1">
      <c r="B15" s="23" t="s">
        <v>561</v>
      </c>
      <c r="C15" s="28" t="s">
        <v>564</v>
      </c>
      <c r="D15" s="78" t="str">
        <f>Assessment_DataCollection!B73</f>
        <v>1.2.5 States shall require driver education providers to maintain program and course records, as established by the State, at a minimum, consisting of</v>
      </c>
      <c r="E15" s="10"/>
      <c r="F15" s="10"/>
      <c r="G15" s="10"/>
      <c r="H15" s="10"/>
      <c r="I15" s="10"/>
      <c r="J15" s="270"/>
      <c r="K15" s="270"/>
      <c r="L15" s="270"/>
      <c r="M15" s="270"/>
      <c r="N15" s="270"/>
      <c r="O15" s="270"/>
      <c r="P15" s="270"/>
      <c r="Q15" s="270"/>
    </row>
    <row r="16" spans="2:17" hidden="1">
      <c r="B16" s="23"/>
      <c r="C16" s="22" t="s">
        <v>15</v>
      </c>
      <c r="D16" s="32"/>
      <c r="E16" s="10" t="str">
        <f>IF($B15=E6,1,"")</f>
        <v/>
      </c>
      <c r="F16" s="10" t="str">
        <f>IF($B15=F6,1,"")</f>
        <v/>
      </c>
      <c r="G16" s="10">
        <f>IF($B15=G6,1,"")</f>
        <v>1</v>
      </c>
      <c r="H16" s="10" t="str">
        <f>IF($B15=H6,1,"")</f>
        <v/>
      </c>
      <c r="I16" s="10" t="str">
        <f>IF($B15=I6,1,"")</f>
        <v/>
      </c>
      <c r="J16" s="270"/>
      <c r="K16" s="270"/>
      <c r="L16" s="270"/>
      <c r="M16" s="270"/>
      <c r="N16" s="270"/>
      <c r="O16" s="270"/>
      <c r="P16" s="270"/>
      <c r="Q16" s="270"/>
    </row>
    <row r="17" spans="1:11" ht="99.75" customHeight="1">
      <c r="A17" s="270"/>
      <c r="B17" s="23" t="s">
        <v>563</v>
      </c>
      <c r="C17" s="28" t="s">
        <v>564</v>
      </c>
      <c r="D17" s="78" t="str">
        <f>Assessment_DataCollection!B78</f>
        <v>1.2.6 States shall require providers to follow state and/or federal legal requirements for the transmission of personal and/or confidential information electronically or in hard copy format</v>
      </c>
      <c r="E17" s="10"/>
      <c r="F17" s="10"/>
      <c r="G17" s="10"/>
      <c r="H17" s="10"/>
      <c r="I17" s="10"/>
      <c r="J17" s="270"/>
      <c r="K17" s="270"/>
    </row>
    <row r="18" spans="1:11" hidden="1">
      <c r="A18" s="270"/>
      <c r="B18" s="23"/>
      <c r="C18" s="22" t="s">
        <v>15</v>
      </c>
      <c r="D18" s="32"/>
      <c r="E18" s="10" t="str">
        <f>IF($B17=E6,1,"")</f>
        <v/>
      </c>
      <c r="F18" s="10" t="str">
        <f>IF($B17=F6,1,"")</f>
        <v/>
      </c>
      <c r="G18" s="10" t="str">
        <f>IF($B17=G6,1,"")</f>
        <v/>
      </c>
      <c r="H18" s="10" t="str">
        <f>IF($B17=H6,1,"")</f>
        <v/>
      </c>
      <c r="I18" s="10">
        <f>IF($B17=I6,1,"")</f>
        <v>1</v>
      </c>
      <c r="J18" s="270"/>
      <c r="K18" s="270"/>
    </row>
    <row r="19" spans="1:11" ht="101.25" customHeight="1">
      <c r="A19" s="270"/>
      <c r="B19" s="23" t="s">
        <v>563</v>
      </c>
      <c r="C19" s="28" t="s">
        <v>564</v>
      </c>
      <c r="D19" s="78" t="str">
        <f>Assessment_DataCollection!B80</f>
        <v>1.2.7 States shall require that both successful and unsuccessful completion of the course and results of learners are recorded and kept in a secure file/location as required by the state regulating authority</v>
      </c>
      <c r="E19" s="10"/>
      <c r="F19" s="10"/>
      <c r="G19" s="10"/>
      <c r="H19" s="10"/>
      <c r="I19" s="10"/>
      <c r="J19" s="270"/>
      <c r="K19" s="270"/>
    </row>
    <row r="20" spans="1:11" hidden="1">
      <c r="A20" s="270"/>
      <c r="B20" s="24"/>
      <c r="C20" s="21" t="s">
        <v>15</v>
      </c>
      <c r="D20" s="33"/>
      <c r="E20" s="10" t="str">
        <f>IF($B19=E6,1,"")</f>
        <v/>
      </c>
      <c r="F20" s="10" t="str">
        <f>IF($B19=F6,1,"")</f>
        <v/>
      </c>
      <c r="G20" s="10" t="str">
        <f>IF($B19=G6,1,"")</f>
        <v/>
      </c>
      <c r="H20" s="10" t="str">
        <f>IF($B19=H6,1,"")</f>
        <v/>
      </c>
      <c r="I20" s="10">
        <f>IF($B19=I6,1,"")</f>
        <v>1</v>
      </c>
      <c r="J20" s="270"/>
      <c r="K20" s="270"/>
    </row>
    <row r="21" spans="1:11" ht="112.5" customHeight="1" thickBot="1">
      <c r="A21" s="270"/>
      <c r="B21" s="36" t="s">
        <v>559</v>
      </c>
      <c r="C21" s="55" t="s">
        <v>564</v>
      </c>
      <c r="D21" s="76" t="str">
        <f>Assessment_DataCollection!B84</f>
        <v>1.2.8 States shall require providers to obtain parental/guardian authorization for minors to participate in the course; in order to verify that the learner has not secured driver education without parental consent</v>
      </c>
      <c r="E21" s="11"/>
      <c r="F21" s="11"/>
      <c r="G21" s="11"/>
      <c r="H21" s="11"/>
      <c r="I21" s="11"/>
      <c r="J21" s="270"/>
      <c r="K21" s="270"/>
    </row>
    <row r="22" spans="1:11" ht="14.65" thickTop="1">
      <c r="A22" s="270"/>
      <c r="B22" s="9"/>
      <c r="C22" s="270"/>
      <c r="E22" s="270">
        <f>IF($B21=E6,1,"")</f>
        <v>1</v>
      </c>
      <c r="F22" s="270" t="str">
        <f>IF($B21=F6,1,"")</f>
        <v/>
      </c>
      <c r="G22" s="270" t="str">
        <f>IF($B21=G6,1,"")</f>
        <v/>
      </c>
      <c r="H22" s="270" t="str">
        <f>IF($B21=H6,1,"")</f>
        <v/>
      </c>
      <c r="I22" s="270" t="str">
        <f>IF($B21=I6,1,"")</f>
        <v/>
      </c>
      <c r="J22" s="270"/>
      <c r="K22" s="270"/>
    </row>
    <row r="23" spans="1:11">
      <c r="A23" s="270"/>
      <c r="B23" s="270" t="s">
        <v>15</v>
      </c>
      <c r="C23" s="270"/>
      <c r="D23" s="34" t="s">
        <v>567</v>
      </c>
      <c r="E23" s="25">
        <f>SUM(E7:E22)</f>
        <v>2</v>
      </c>
      <c r="F23" s="25">
        <f>SUM(F7:F22)</f>
        <v>0</v>
      </c>
      <c r="G23" s="25">
        <f>SUM(G7:G22)</f>
        <v>1</v>
      </c>
      <c r="H23" s="25">
        <f>SUM(H7:H22)</f>
        <v>3</v>
      </c>
      <c r="I23" s="25">
        <f>SUM(I7:I22)</f>
        <v>2</v>
      </c>
      <c r="J23" s="270"/>
      <c r="K23" s="270"/>
    </row>
    <row r="25" spans="1:11" ht="14.65" thickBot="1">
      <c r="A25" s="270"/>
      <c r="B25" s="270"/>
      <c r="C25" s="270"/>
      <c r="E25" s="270"/>
      <c r="F25" s="270"/>
      <c r="G25" s="270"/>
      <c r="H25" s="270"/>
      <c r="I25" s="270"/>
      <c r="J25" s="270"/>
      <c r="K25" s="270"/>
    </row>
    <row r="26" spans="1:11" ht="71.650000000000006" thickBot="1">
      <c r="A26" s="81" t="s">
        <v>569</v>
      </c>
      <c r="B26" s="271" t="s">
        <v>568</v>
      </c>
      <c r="C26" s="272"/>
      <c r="D26" s="272"/>
      <c r="E26" s="272"/>
      <c r="F26" s="272"/>
      <c r="G26" s="272"/>
      <c r="H26" s="272"/>
      <c r="I26" s="272"/>
      <c r="J26" s="81" t="s">
        <v>569</v>
      </c>
      <c r="K26" s="82" t="s">
        <v>570</v>
      </c>
    </row>
    <row r="27" spans="1:11" ht="14.45" customHeight="1">
      <c r="A27" s="270">
        <f>J27</f>
        <v>0</v>
      </c>
      <c r="B27" s="377"/>
      <c r="C27" s="378"/>
      <c r="D27" s="378"/>
      <c r="E27" s="378"/>
      <c r="F27" s="378"/>
      <c r="G27" s="378"/>
      <c r="H27" s="378"/>
      <c r="I27" s="379"/>
      <c r="J27" s="10"/>
      <c r="K27" s="10"/>
    </row>
    <row r="28" spans="1:11">
      <c r="A28" s="270">
        <f t="shared" ref="A28:A36" si="0">J28</f>
        <v>0</v>
      </c>
      <c r="B28" s="380"/>
      <c r="C28" s="381"/>
      <c r="D28" s="381"/>
      <c r="E28" s="381"/>
      <c r="F28" s="381"/>
      <c r="G28" s="381"/>
      <c r="H28" s="381"/>
      <c r="I28" s="381"/>
      <c r="J28" s="10"/>
      <c r="K28" s="10"/>
    </row>
    <row r="29" spans="1:11">
      <c r="A29" s="270">
        <f t="shared" si="0"/>
        <v>0</v>
      </c>
      <c r="B29" s="380"/>
      <c r="C29" s="381"/>
      <c r="D29" s="381"/>
      <c r="E29" s="381"/>
      <c r="F29" s="381"/>
      <c r="G29" s="381"/>
      <c r="H29" s="381"/>
      <c r="I29" s="381"/>
      <c r="J29" s="10"/>
      <c r="K29" s="10"/>
    </row>
    <row r="30" spans="1:11">
      <c r="A30" s="270">
        <f t="shared" si="0"/>
        <v>0</v>
      </c>
      <c r="B30" s="380"/>
      <c r="C30" s="381"/>
      <c r="D30" s="381"/>
      <c r="E30" s="381"/>
      <c r="F30" s="381"/>
      <c r="G30" s="381"/>
      <c r="H30" s="381"/>
      <c r="I30" s="381"/>
      <c r="J30" s="10"/>
      <c r="K30" s="10"/>
    </row>
    <row r="31" spans="1:11">
      <c r="A31" s="270">
        <f t="shared" si="0"/>
        <v>0</v>
      </c>
      <c r="B31" s="380"/>
      <c r="C31" s="381"/>
      <c r="D31" s="381"/>
      <c r="E31" s="381"/>
      <c r="F31" s="381"/>
      <c r="G31" s="381"/>
      <c r="H31" s="381"/>
      <c r="I31" s="381"/>
      <c r="J31" s="10"/>
      <c r="K31" s="10"/>
    </row>
    <row r="32" spans="1:11">
      <c r="A32" s="270">
        <f t="shared" si="0"/>
        <v>0</v>
      </c>
      <c r="B32" s="380"/>
      <c r="C32" s="381"/>
      <c r="D32" s="381"/>
      <c r="E32" s="381"/>
      <c r="F32" s="381"/>
      <c r="G32" s="381"/>
      <c r="H32" s="381"/>
      <c r="I32" s="381"/>
      <c r="J32" s="10"/>
      <c r="K32" s="10"/>
    </row>
    <row r="33" spans="1:11">
      <c r="A33" s="270">
        <f t="shared" si="0"/>
        <v>0</v>
      </c>
      <c r="B33" s="380"/>
      <c r="C33" s="381"/>
      <c r="D33" s="381"/>
      <c r="E33" s="381"/>
      <c r="F33" s="381"/>
      <c r="G33" s="381"/>
      <c r="H33" s="381"/>
      <c r="I33" s="381"/>
      <c r="J33" s="10"/>
      <c r="K33" s="10"/>
    </row>
    <row r="34" spans="1:11">
      <c r="A34" s="270">
        <f t="shared" si="0"/>
        <v>0</v>
      </c>
      <c r="B34" s="380"/>
      <c r="C34" s="381"/>
      <c r="D34" s="381"/>
      <c r="E34" s="381"/>
      <c r="F34" s="381"/>
      <c r="G34" s="381"/>
      <c r="H34" s="381"/>
      <c r="I34" s="381"/>
      <c r="J34" s="10"/>
      <c r="K34" s="10"/>
    </row>
    <row r="35" spans="1:11">
      <c r="A35" s="270">
        <f t="shared" si="0"/>
        <v>0</v>
      </c>
      <c r="B35" s="380"/>
      <c r="C35" s="381"/>
      <c r="D35" s="381"/>
      <c r="E35" s="381"/>
      <c r="F35" s="381"/>
      <c r="G35" s="381"/>
      <c r="H35" s="381"/>
      <c r="I35" s="381"/>
      <c r="J35" s="10"/>
      <c r="K35" s="10"/>
    </row>
    <row r="36" spans="1:11" ht="14.65" thickBot="1">
      <c r="A36" s="270">
        <f t="shared" si="0"/>
        <v>0</v>
      </c>
      <c r="B36" s="382"/>
      <c r="C36" s="383"/>
      <c r="D36" s="383"/>
      <c r="E36" s="383"/>
      <c r="F36" s="383"/>
      <c r="G36" s="383"/>
      <c r="H36" s="383"/>
      <c r="I36" s="383"/>
      <c r="J36" s="10"/>
      <c r="K36" s="10"/>
    </row>
    <row r="37" spans="1:11">
      <c r="A37" s="270"/>
      <c r="B37" s="270"/>
      <c r="C37" s="270"/>
      <c r="D37" s="270"/>
      <c r="E37" s="270"/>
      <c r="F37" s="270"/>
      <c r="G37" s="270"/>
      <c r="H37" s="270"/>
      <c r="I37" s="270"/>
      <c r="J37" s="270"/>
      <c r="K37" s="270"/>
    </row>
    <row r="38" spans="1:11" ht="14.65" thickBot="1">
      <c r="A38" s="270"/>
      <c r="B38" s="270"/>
      <c r="C38" s="270"/>
      <c r="D38" s="270"/>
      <c r="E38" s="270"/>
      <c r="F38" s="270"/>
      <c r="G38" s="270"/>
      <c r="H38" s="270"/>
      <c r="I38" s="270"/>
      <c r="J38" s="270"/>
      <c r="K38" s="270"/>
    </row>
    <row r="39" spans="1:11" ht="43.15" thickBot="1">
      <c r="A39" s="270"/>
      <c r="B39" s="271" t="s">
        <v>571</v>
      </c>
      <c r="C39" s="272"/>
      <c r="D39" s="272"/>
      <c r="E39" s="272"/>
      <c r="F39" s="272"/>
      <c r="G39" s="272"/>
      <c r="H39" s="272"/>
      <c r="I39" s="272"/>
      <c r="J39" s="81" t="s">
        <v>569</v>
      </c>
      <c r="K39" s="82" t="s">
        <v>570</v>
      </c>
    </row>
    <row r="40" spans="1:11" ht="14.45" customHeight="1">
      <c r="A40" s="270">
        <f>J40</f>
        <v>1</v>
      </c>
      <c r="B40" s="377" t="s">
        <v>582</v>
      </c>
      <c r="C40" s="378"/>
      <c r="D40" s="378"/>
      <c r="E40" s="378"/>
      <c r="F40" s="378"/>
      <c r="G40" s="378"/>
      <c r="H40" s="378"/>
      <c r="I40" s="379"/>
      <c r="J40" s="10">
        <v>1</v>
      </c>
      <c r="K40" s="10"/>
    </row>
    <row r="41" spans="1:11">
      <c r="A41" s="270">
        <f t="shared" ref="A41:A49" si="1">J41</f>
        <v>2</v>
      </c>
      <c r="B41" s="380" t="s">
        <v>583</v>
      </c>
      <c r="C41" s="381"/>
      <c r="D41" s="381"/>
      <c r="E41" s="381"/>
      <c r="F41" s="381"/>
      <c r="G41" s="381"/>
      <c r="H41" s="381"/>
      <c r="I41" s="381"/>
      <c r="J41" s="10">
        <v>2</v>
      </c>
      <c r="K41" s="10"/>
    </row>
    <row r="42" spans="1:11">
      <c r="A42" s="270">
        <f t="shared" si="1"/>
        <v>3</v>
      </c>
      <c r="B42" s="380" t="s">
        <v>584</v>
      </c>
      <c r="C42" s="381"/>
      <c r="D42" s="381"/>
      <c r="E42" s="381"/>
      <c r="F42" s="381"/>
      <c r="G42" s="381"/>
      <c r="H42" s="381"/>
      <c r="I42" s="381"/>
      <c r="J42" s="10">
        <v>3</v>
      </c>
      <c r="K42" s="10"/>
    </row>
    <row r="43" spans="1:11">
      <c r="A43" s="270">
        <f t="shared" si="1"/>
        <v>0</v>
      </c>
      <c r="B43" s="380"/>
      <c r="C43" s="381"/>
      <c r="D43" s="381"/>
      <c r="E43" s="381"/>
      <c r="F43" s="381"/>
      <c r="G43" s="381"/>
      <c r="H43" s="381"/>
      <c r="I43" s="381"/>
      <c r="J43" s="10"/>
      <c r="K43" s="10"/>
    </row>
    <row r="44" spans="1:11">
      <c r="A44" s="270">
        <f t="shared" si="1"/>
        <v>0</v>
      </c>
      <c r="B44" s="380"/>
      <c r="C44" s="381"/>
      <c r="D44" s="381"/>
      <c r="E44" s="381"/>
      <c r="F44" s="381"/>
      <c r="G44" s="381"/>
      <c r="H44" s="381"/>
      <c r="I44" s="381"/>
      <c r="J44" s="10"/>
      <c r="K44" s="10"/>
    </row>
    <row r="45" spans="1:11">
      <c r="A45" s="270">
        <f t="shared" si="1"/>
        <v>0</v>
      </c>
      <c r="B45" s="380"/>
      <c r="C45" s="381"/>
      <c r="D45" s="381"/>
      <c r="E45" s="381"/>
      <c r="F45" s="381"/>
      <c r="G45" s="381"/>
      <c r="H45" s="381"/>
      <c r="I45" s="381"/>
      <c r="J45" s="10"/>
      <c r="K45" s="10"/>
    </row>
    <row r="46" spans="1:11">
      <c r="A46" s="270">
        <f t="shared" si="1"/>
        <v>0</v>
      </c>
      <c r="B46" s="380"/>
      <c r="C46" s="381"/>
      <c r="D46" s="381"/>
      <c r="E46" s="381"/>
      <c r="F46" s="381"/>
      <c r="G46" s="381"/>
      <c r="H46" s="381"/>
      <c r="I46" s="381"/>
      <c r="J46" s="10"/>
      <c r="K46" s="10"/>
    </row>
    <row r="47" spans="1:11">
      <c r="A47" s="270">
        <f t="shared" si="1"/>
        <v>0</v>
      </c>
      <c r="B47" s="380"/>
      <c r="C47" s="381"/>
      <c r="D47" s="381"/>
      <c r="E47" s="381"/>
      <c r="F47" s="381"/>
      <c r="G47" s="381"/>
      <c r="H47" s="381"/>
      <c r="I47" s="381"/>
      <c r="J47" s="10"/>
      <c r="K47" s="10"/>
    </row>
    <row r="48" spans="1:11">
      <c r="A48" s="270">
        <f t="shared" si="1"/>
        <v>0</v>
      </c>
      <c r="B48" s="380"/>
      <c r="C48" s="381"/>
      <c r="D48" s="381"/>
      <c r="E48" s="381"/>
      <c r="F48" s="381"/>
      <c r="G48" s="381"/>
      <c r="H48" s="381"/>
      <c r="I48" s="381"/>
      <c r="J48" s="10"/>
      <c r="K48" s="10"/>
    </row>
    <row r="49" spans="1:11" ht="14.65" thickBot="1">
      <c r="A49" s="270">
        <f t="shared" si="1"/>
        <v>0</v>
      </c>
      <c r="B49" s="382"/>
      <c r="C49" s="383"/>
      <c r="D49" s="383"/>
      <c r="E49" s="383"/>
      <c r="F49" s="383"/>
      <c r="G49" s="383"/>
      <c r="H49" s="383"/>
      <c r="I49" s="383"/>
      <c r="J49" s="10"/>
      <c r="K49" s="10"/>
    </row>
    <row r="50" spans="1:11">
      <c r="A50" s="270"/>
      <c r="B50" s="270"/>
      <c r="C50" s="270"/>
      <c r="D50" s="270"/>
      <c r="E50" s="270"/>
      <c r="F50" s="270"/>
      <c r="G50" s="270"/>
      <c r="H50" s="270"/>
      <c r="I50" s="270"/>
      <c r="J50" s="270"/>
      <c r="K50" s="270"/>
    </row>
    <row r="51" spans="1:11" ht="14.65" thickBot="1">
      <c r="A51" s="270"/>
      <c r="B51" s="270"/>
      <c r="C51" s="270"/>
      <c r="D51" s="270"/>
      <c r="E51" s="270"/>
      <c r="F51" s="270"/>
      <c r="G51" s="270"/>
      <c r="H51" s="270"/>
      <c r="I51" s="270"/>
      <c r="J51" s="270"/>
      <c r="K51" s="270"/>
    </row>
    <row r="52" spans="1:11" ht="43.15" thickBot="1">
      <c r="A52" s="270"/>
      <c r="B52" s="271" t="s">
        <v>575</v>
      </c>
      <c r="C52" s="272"/>
      <c r="D52" s="272"/>
      <c r="E52" s="272"/>
      <c r="F52" s="272"/>
      <c r="G52" s="272"/>
      <c r="H52" s="272"/>
      <c r="I52" s="272"/>
      <c r="J52" s="81" t="s">
        <v>569</v>
      </c>
      <c r="K52" s="82" t="s">
        <v>570</v>
      </c>
    </row>
    <row r="53" spans="1:11" ht="14.45" customHeight="1">
      <c r="A53" s="270">
        <f>J53</f>
        <v>1</v>
      </c>
      <c r="B53" s="377" t="s">
        <v>585</v>
      </c>
      <c r="C53" s="378"/>
      <c r="D53" s="378"/>
      <c r="E53" s="378"/>
      <c r="F53" s="378"/>
      <c r="G53" s="378"/>
      <c r="H53" s="378"/>
      <c r="I53" s="379"/>
      <c r="J53" s="10">
        <v>1</v>
      </c>
      <c r="K53" s="10"/>
    </row>
    <row r="54" spans="1:11" ht="15">
      <c r="A54" s="270">
        <f t="shared" ref="A54:A62" si="2">J54</f>
        <v>6</v>
      </c>
      <c r="B54" s="380" t="s">
        <v>586</v>
      </c>
      <c r="C54" s="381"/>
      <c r="D54" s="381"/>
      <c r="E54" s="381"/>
      <c r="F54" s="381"/>
      <c r="G54" s="381"/>
      <c r="H54" s="381"/>
      <c r="I54" s="381"/>
      <c r="J54" s="10">
        <v>6</v>
      </c>
      <c r="K54" s="10"/>
    </row>
    <row r="55" spans="1:11">
      <c r="A55" s="270">
        <f t="shared" si="2"/>
        <v>5</v>
      </c>
      <c r="B55" s="380" t="s">
        <v>587</v>
      </c>
      <c r="C55" s="381"/>
      <c r="D55" s="381"/>
      <c r="E55" s="381"/>
      <c r="F55" s="381"/>
      <c r="G55" s="381"/>
      <c r="H55" s="381"/>
      <c r="I55" s="381"/>
      <c r="J55" s="10">
        <v>5</v>
      </c>
      <c r="K55" s="10"/>
    </row>
    <row r="56" spans="1:11">
      <c r="A56" s="270">
        <f t="shared" si="2"/>
        <v>3</v>
      </c>
      <c r="B56" s="380" t="s">
        <v>588</v>
      </c>
      <c r="C56" s="381"/>
      <c r="D56" s="381"/>
      <c r="E56" s="381"/>
      <c r="F56" s="381"/>
      <c r="G56" s="381"/>
      <c r="H56" s="381"/>
      <c r="I56" s="381"/>
      <c r="J56" s="10">
        <v>3</v>
      </c>
      <c r="K56" s="10"/>
    </row>
    <row r="57" spans="1:11">
      <c r="A57" s="270">
        <f t="shared" si="2"/>
        <v>2</v>
      </c>
      <c r="B57" s="380" t="s">
        <v>589</v>
      </c>
      <c r="C57" s="381"/>
      <c r="D57" s="381"/>
      <c r="E57" s="381"/>
      <c r="F57" s="381"/>
      <c r="G57" s="381"/>
      <c r="H57" s="381"/>
      <c r="I57" s="381"/>
      <c r="J57" s="10">
        <v>2</v>
      </c>
      <c r="K57" s="10"/>
    </row>
    <row r="58" spans="1:11" ht="15">
      <c r="A58" s="270">
        <f t="shared" si="2"/>
        <v>4</v>
      </c>
      <c r="B58" s="380" t="s">
        <v>590</v>
      </c>
      <c r="C58" s="381"/>
      <c r="D58" s="381"/>
      <c r="E58" s="381"/>
      <c r="F58" s="381"/>
      <c r="G58" s="381"/>
      <c r="H58" s="381"/>
      <c r="I58" s="381"/>
      <c r="J58" s="10">
        <v>4</v>
      </c>
      <c r="K58" s="10"/>
    </row>
    <row r="59" spans="1:11">
      <c r="A59" s="270">
        <f t="shared" si="2"/>
        <v>0</v>
      </c>
      <c r="B59" s="380"/>
      <c r="C59" s="381"/>
      <c r="D59" s="381"/>
      <c r="E59" s="381"/>
      <c r="F59" s="381"/>
      <c r="G59" s="381"/>
      <c r="H59" s="381"/>
      <c r="I59" s="381"/>
      <c r="J59" s="10"/>
      <c r="K59" s="10"/>
    </row>
    <row r="60" spans="1:11">
      <c r="A60" s="270">
        <f t="shared" si="2"/>
        <v>0</v>
      </c>
      <c r="B60" s="380"/>
      <c r="C60" s="381"/>
      <c r="D60" s="381"/>
      <c r="E60" s="381"/>
      <c r="F60" s="381"/>
      <c r="G60" s="381"/>
      <c r="H60" s="381"/>
      <c r="I60" s="381"/>
      <c r="J60" s="10"/>
      <c r="K60" s="10"/>
    </row>
    <row r="61" spans="1:11">
      <c r="A61" s="270">
        <f t="shared" si="2"/>
        <v>0</v>
      </c>
      <c r="B61" s="380"/>
      <c r="C61" s="381"/>
      <c r="D61" s="381"/>
      <c r="E61" s="381"/>
      <c r="F61" s="381"/>
      <c r="G61" s="381"/>
      <c r="H61" s="381"/>
      <c r="I61" s="381"/>
      <c r="J61" s="10"/>
      <c r="K61" s="10"/>
    </row>
    <row r="62" spans="1:11" ht="14.65" thickBot="1">
      <c r="A62" s="270">
        <f t="shared" si="2"/>
        <v>0</v>
      </c>
      <c r="B62" s="382"/>
      <c r="C62" s="383"/>
      <c r="D62" s="383"/>
      <c r="E62" s="383"/>
      <c r="F62" s="383"/>
      <c r="G62" s="383"/>
      <c r="H62" s="383"/>
      <c r="I62" s="383"/>
      <c r="J62" s="10"/>
      <c r="K62" s="10"/>
    </row>
    <row r="63" spans="1:11">
      <c r="A63" s="270"/>
      <c r="B63" s="270"/>
      <c r="C63" s="270"/>
      <c r="D63" s="270"/>
      <c r="E63" s="270"/>
      <c r="F63" s="270"/>
      <c r="G63" s="270"/>
      <c r="H63" s="270"/>
      <c r="I63" s="270"/>
      <c r="J63" s="270"/>
      <c r="K63" s="270"/>
    </row>
  </sheetData>
  <mergeCells count="30">
    <mergeCell ref="B62:I62"/>
    <mergeCell ref="B56:I56"/>
    <mergeCell ref="B57:I57"/>
    <mergeCell ref="B58:I58"/>
    <mergeCell ref="B59:I59"/>
    <mergeCell ref="B60:I60"/>
    <mergeCell ref="B49:I49"/>
    <mergeCell ref="B53:I53"/>
    <mergeCell ref="B54:I54"/>
    <mergeCell ref="B55:I55"/>
    <mergeCell ref="B61:I61"/>
    <mergeCell ref="B44:I44"/>
    <mergeCell ref="B45:I45"/>
    <mergeCell ref="B46:I46"/>
    <mergeCell ref="B47:I47"/>
    <mergeCell ref="B48:I48"/>
    <mergeCell ref="B32:I32"/>
    <mergeCell ref="B40:I40"/>
    <mergeCell ref="B41:I41"/>
    <mergeCell ref="B42:I42"/>
    <mergeCell ref="B43:I43"/>
    <mergeCell ref="B36:I36"/>
    <mergeCell ref="B33:I33"/>
    <mergeCell ref="B34:I34"/>
    <mergeCell ref="B35:I35"/>
    <mergeCell ref="B27:I27"/>
    <mergeCell ref="B28:I28"/>
    <mergeCell ref="B29:I29"/>
    <mergeCell ref="B30:I30"/>
    <mergeCell ref="B31:I31"/>
  </mergeCells>
  <conditionalFormatting sqref="E13:E15 E7:I7 E9:I9 E11:I11 F13:I13 F15:I15 E17:I17 E19:I19 E21:I21 E23:I23">
    <cfRule type="expression" dxfId="1061" priority="7" stopIfTrue="1">
      <formula>IF(SUM(E8:I8)=1,1,0)</formula>
    </cfRule>
  </conditionalFormatting>
  <conditionalFormatting sqref="M1">
    <cfRule type="containsText" dxfId="1060" priority="1" operator="containsText" text="n/a">
      <formula>NOT(ISERROR(SEARCH("n/a",M1)))</formula>
    </cfRule>
    <cfRule type="containsText" dxfId="1059" priority="2" operator="containsText" text="no">
      <formula>NOT(ISERROR(SEARCH("no",M1)))</formula>
    </cfRule>
  </conditionalFormatting>
  <dataValidations count="3">
    <dataValidation type="list" allowBlank="1" showInputMessage="1" showErrorMessage="1" sqref="B20 B10 B12 B14 B16 B18" xr:uid="{00000000-0002-0000-0600-000000000000}">
      <formula1>$D$6:$J$6</formula1>
    </dataValidation>
    <dataValidation allowBlank="1" showInputMessage="1" showErrorMessage="1" prompt="Select the cell to the left to access full dropdown list" sqref="C7 C21 C19 C17 C15 C13 C11 C9" xr:uid="{00000000-0002-0000-0600-000001000000}"/>
    <dataValidation type="list" allowBlank="1" showInputMessage="1" showErrorMessage="1" sqref="B7 B9 B11 B13 B15 B17 B19 B21" xr:uid="{00000000-0002-0000-0600-000002000000}">
      <formula1>$E$6:$J$6</formula1>
    </dataValidation>
  </dataValidations>
  <hyperlinks>
    <hyperlink ref="D2" location="'S1'!G39" display="Application, Oversight, &amp; Recordkeeping" xr:uid="{00000000-0004-0000-0600-000000000000}"/>
    <hyperlink ref="D7" location="'S1'!G43" display="'S1'!G43" xr:uid="{00000000-0004-0000-0600-000001000000}"/>
    <hyperlink ref="D9" location="'S1'!G52" display="'S1'!G52" xr:uid="{00000000-0004-0000-0600-000002000000}"/>
    <hyperlink ref="D11" location="'S1'!G64" display="'S1'!G64" xr:uid="{00000000-0004-0000-0600-000003000000}"/>
    <hyperlink ref="D13" location="'S1'!G72" display="'S1'!G72" xr:uid="{00000000-0004-0000-0600-000004000000}"/>
    <hyperlink ref="D15" location="'S1'!G74" display="'S1'!G74" xr:uid="{00000000-0004-0000-0600-000005000000}"/>
    <hyperlink ref="D17" location="'S1'!G79" display="'S1'!G79" xr:uid="{00000000-0004-0000-0600-000006000000}"/>
    <hyperlink ref="D19" location="'S1'!G81" display="'S1'!G81" xr:uid="{00000000-0004-0000-0600-000007000000}"/>
    <hyperlink ref="D21" location="'S1'!G85" display="'S1'!G85" xr:uid="{00000000-0004-0000-0600-000008000000}"/>
    <hyperlink ref="M1" location="TOC!A1" display="Return to Table of Contents" xr:uid="{00000000-0004-0000-0600-000009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Assessment_DataCollection!$V$1:$V$13</xm:f>
          </x14:formula1>
          <xm:sqref>J27:K36 J40:K49 J53:K62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O56"/>
  <sheetViews>
    <sheetView topLeftCell="B32" workbookViewId="0">
      <selection activeCell="J47" sqref="J47"/>
    </sheetView>
  </sheetViews>
  <sheetFormatPr defaultRowHeight="14.25"/>
  <cols>
    <col min="1" max="1" width="0" hidden="1" customWidth="1"/>
    <col min="2" max="2" width="14.5703125" customWidth="1"/>
    <col min="3" max="3" width="4" customWidth="1"/>
    <col min="4" max="4" width="32.5703125" style="31" customWidth="1"/>
    <col min="5" max="5" width="13.5703125" customWidth="1"/>
    <col min="6" max="6" width="15.28515625" customWidth="1"/>
    <col min="7" max="7" width="13.28515625" customWidth="1"/>
    <col min="8" max="8" width="19.28515625" customWidth="1"/>
    <col min="9" max="9" width="12.5703125" customWidth="1"/>
    <col min="10" max="11" width="9.5703125" customWidth="1"/>
    <col min="13" max="13" width="23.28515625" customWidth="1"/>
  </cols>
  <sheetData>
    <row r="1" spans="2:15">
      <c r="B1" s="25" t="s">
        <v>216</v>
      </c>
      <c r="C1" s="270"/>
      <c r="D1" s="31" t="str">
        <f>Assessment_DataCollection!B2</f>
        <v>Program Administration - Self Assessment</v>
      </c>
      <c r="E1" s="270"/>
      <c r="F1" s="270"/>
      <c r="G1" s="270"/>
      <c r="H1" s="270"/>
      <c r="I1" s="270"/>
      <c r="J1" s="270"/>
      <c r="K1" s="270"/>
      <c r="L1" s="270"/>
      <c r="M1" s="100" t="s">
        <v>81</v>
      </c>
      <c r="N1" s="270"/>
      <c r="O1" s="270"/>
    </row>
    <row r="2" spans="2:15">
      <c r="B2" s="25" t="s">
        <v>555</v>
      </c>
      <c r="C2" s="37">
        <f>Assessment_DataCollection!A86</f>
        <v>1.3</v>
      </c>
      <c r="D2" s="67" t="s">
        <v>476</v>
      </c>
      <c r="E2" s="270" t="s">
        <v>15</v>
      </c>
      <c r="F2" s="270"/>
      <c r="G2" s="270"/>
      <c r="H2" s="270"/>
      <c r="I2" s="270"/>
      <c r="J2" s="270"/>
      <c r="K2" s="270"/>
      <c r="L2" s="270"/>
      <c r="M2" s="270"/>
      <c r="N2" s="270"/>
      <c r="O2" s="270"/>
    </row>
    <row r="6" spans="2:15" ht="88.5" thickBot="1">
      <c r="B6" s="27" t="s">
        <v>557</v>
      </c>
      <c r="C6" s="27"/>
      <c r="D6" s="51" t="s">
        <v>558</v>
      </c>
      <c r="E6" s="48" t="s">
        <v>559</v>
      </c>
      <c r="F6" s="48" t="s">
        <v>560</v>
      </c>
      <c r="G6" s="48" t="s">
        <v>561</v>
      </c>
      <c r="H6" s="48" t="s">
        <v>562</v>
      </c>
      <c r="I6" s="49" t="s">
        <v>563</v>
      </c>
      <c r="J6" s="270"/>
      <c r="K6" s="270"/>
      <c r="L6" s="270"/>
      <c r="M6" s="270"/>
      <c r="N6" s="270"/>
      <c r="O6" s="270"/>
    </row>
    <row r="7" spans="2:15" ht="131.25" customHeight="1" thickTop="1">
      <c r="B7" s="24" t="s">
        <v>559</v>
      </c>
      <c r="C7" s="28" t="s">
        <v>564</v>
      </c>
      <c r="D7" s="77"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E7" s="12"/>
      <c r="F7" s="12"/>
      <c r="G7" s="12"/>
      <c r="H7" s="12"/>
      <c r="I7" s="12"/>
      <c r="J7" s="270"/>
      <c r="K7" s="270"/>
      <c r="L7" s="275" t="s">
        <v>578</v>
      </c>
      <c r="M7" s="275" t="s">
        <v>579</v>
      </c>
      <c r="N7" s="275" t="s">
        <v>15</v>
      </c>
      <c r="O7" s="275" t="s">
        <v>580</v>
      </c>
    </row>
    <row r="8" spans="2:15" hidden="1">
      <c r="B8" s="23"/>
      <c r="C8" s="22" t="s">
        <v>15</v>
      </c>
      <c r="D8" s="32"/>
      <c r="E8" s="10">
        <f>IF($B7=E6,1,"")</f>
        <v>1</v>
      </c>
      <c r="F8" s="10" t="str">
        <f>IF($B7=F6,1,"")</f>
        <v/>
      </c>
      <c r="G8" s="10" t="str">
        <f>IF($B7=G6,1,"")</f>
        <v/>
      </c>
      <c r="H8" s="10" t="str">
        <f>IF($B7=H6,1,"")</f>
        <v/>
      </c>
      <c r="I8" s="10" t="str">
        <f>IF($B7=I6,1,"")</f>
        <v/>
      </c>
      <c r="J8" s="270"/>
      <c r="K8" s="270"/>
      <c r="L8" s="275" t="s">
        <v>565</v>
      </c>
      <c r="M8" s="275" t="s">
        <v>566</v>
      </c>
      <c r="N8" s="275" t="s">
        <v>15</v>
      </c>
      <c r="O8" s="275"/>
    </row>
    <row r="9" spans="2:15" ht="95.25" customHeight="1">
      <c r="B9" s="23" t="s">
        <v>563</v>
      </c>
      <c r="C9" s="28" t="s">
        <v>564</v>
      </c>
      <c r="D9" s="78" t="str">
        <f>Assessment_DataCollection!B92</f>
        <v>1.3.2 States shall ensure that student information submitted to the agency or used by the agency remains confidential, as required by applicable State and Federal regulations</v>
      </c>
      <c r="E9" s="10"/>
      <c r="F9" s="10"/>
      <c r="G9" s="10"/>
      <c r="H9" s="10"/>
      <c r="I9" s="10"/>
      <c r="J9" s="270"/>
      <c r="K9" s="270"/>
      <c r="L9" s="275"/>
      <c r="M9" s="275"/>
      <c r="N9" s="275" t="s">
        <v>15</v>
      </c>
      <c r="O9" s="275"/>
    </row>
    <row r="10" spans="2:15" hidden="1">
      <c r="B10" s="23"/>
      <c r="C10" s="22" t="s">
        <v>15</v>
      </c>
      <c r="D10" s="32"/>
      <c r="E10" s="10" t="str">
        <f>IF($B9=E6,1,"")</f>
        <v/>
      </c>
      <c r="F10" s="10" t="str">
        <f>IF($B9=F6,1,"")</f>
        <v/>
      </c>
      <c r="G10" s="10" t="str">
        <f>IF($B9=G6,1,"")</f>
        <v/>
      </c>
      <c r="H10" s="10" t="str">
        <f>IF($B9=H6,1,"")</f>
        <v/>
      </c>
      <c r="I10" s="10">
        <f>IF($B9=I6,1,"")</f>
        <v>1</v>
      </c>
      <c r="J10" s="270"/>
      <c r="K10" s="270"/>
      <c r="L10" s="275"/>
      <c r="M10" s="275"/>
      <c r="N10" s="275"/>
      <c r="O10" s="275"/>
    </row>
    <row r="11" spans="2:15" ht="99" customHeight="1">
      <c r="B11" s="23" t="s">
        <v>559</v>
      </c>
      <c r="C11" s="28" t="s">
        <v>564</v>
      </c>
      <c r="D11" s="78" t="s">
        <v>495</v>
      </c>
      <c r="E11" s="10"/>
      <c r="F11" s="10"/>
      <c r="G11" s="10"/>
      <c r="H11" s="10"/>
      <c r="I11" s="10"/>
      <c r="J11" s="270"/>
      <c r="K11" s="270"/>
      <c r="L11" s="275"/>
      <c r="M11" s="275" t="s">
        <v>581</v>
      </c>
      <c r="N11" s="275"/>
      <c r="O11" s="275"/>
    </row>
    <row r="12" spans="2:15" hidden="1">
      <c r="B12" s="23"/>
      <c r="C12" s="22" t="s">
        <v>15</v>
      </c>
      <c r="D12" s="32"/>
      <c r="E12" s="10">
        <f>IF($B11=E6,1,"")</f>
        <v>1</v>
      </c>
      <c r="F12" s="10" t="str">
        <f>IF($B11=F6,1,"")</f>
        <v/>
      </c>
      <c r="G12" s="10" t="str">
        <f>IF($B11=G6,1,"")</f>
        <v/>
      </c>
      <c r="H12" s="10" t="str">
        <f>IF($B11=H6,1,"")</f>
        <v/>
      </c>
      <c r="I12" s="10" t="str">
        <f>IF($B11=I6,1,"")</f>
        <v/>
      </c>
      <c r="J12" s="270"/>
      <c r="K12" s="270"/>
      <c r="L12" s="275"/>
      <c r="M12" s="275"/>
      <c r="N12" s="275"/>
      <c r="O12" s="275"/>
    </row>
    <row r="13" spans="2:15" ht="54" customHeight="1">
      <c r="B13" s="23" t="s">
        <v>559</v>
      </c>
      <c r="C13" s="28" t="s">
        <v>564</v>
      </c>
      <c r="D13" s="78" t="str">
        <f>Assessment_DataCollection!B105</f>
        <v>1.3.4 States shall track data and utilize the data for the improvement of their driver education program</v>
      </c>
      <c r="E13" s="10"/>
      <c r="F13" s="10"/>
      <c r="G13" s="10"/>
      <c r="H13" s="10"/>
      <c r="I13" s="10"/>
      <c r="J13" s="270"/>
      <c r="K13" s="270"/>
      <c r="L13" s="275"/>
      <c r="M13" s="275"/>
      <c r="N13" s="275"/>
      <c r="O13" s="275"/>
    </row>
    <row r="14" spans="2:15" hidden="1">
      <c r="B14" s="23"/>
      <c r="C14" s="22" t="s">
        <v>15</v>
      </c>
      <c r="D14" s="32"/>
      <c r="E14" s="10">
        <f>IF($B13=E6,1,"")</f>
        <v>1</v>
      </c>
      <c r="F14" s="10" t="str">
        <f>IF($B13=F6,1,"")</f>
        <v/>
      </c>
      <c r="G14" s="10" t="str">
        <f>IF($B13=G6,1,"")</f>
        <v/>
      </c>
      <c r="H14" s="10" t="str">
        <f>IF($B13=H6,1,"")</f>
        <v/>
      </c>
      <c r="I14" s="10" t="str">
        <f>IF($B13=I6,1,"")</f>
        <v/>
      </c>
      <c r="J14" s="270"/>
      <c r="K14" s="270"/>
      <c r="L14" s="275"/>
      <c r="M14" s="275"/>
      <c r="N14" s="275"/>
      <c r="O14" s="275"/>
    </row>
    <row r="15" spans="2:15" ht="91.5" customHeight="1" thickBot="1">
      <c r="B15" s="36" t="s">
        <v>559</v>
      </c>
      <c r="C15" s="29" t="s">
        <v>564</v>
      </c>
      <c r="D15" s="76" t="str">
        <f>Assessment_DataCollection!B110</f>
        <v>1.3.5 States shall require the responsible agency for driver education to maintain data elements (e.g. driver license number) on students that can be linked to driver record data</v>
      </c>
      <c r="E15" s="11"/>
      <c r="F15" s="11"/>
      <c r="G15" s="11"/>
      <c r="H15" s="11"/>
      <c r="I15" s="11"/>
      <c r="J15" s="270"/>
      <c r="K15" s="270"/>
      <c r="L15" s="275"/>
      <c r="M15" s="275"/>
      <c r="N15" s="275"/>
      <c r="O15" s="275"/>
    </row>
    <row r="16" spans="2:15" hidden="1">
      <c r="B16" s="24"/>
      <c r="C16" s="35" t="s">
        <v>15</v>
      </c>
      <c r="D16" s="33"/>
      <c r="E16" s="12">
        <f>IF($B15=E6,1,"")</f>
        <v>1</v>
      </c>
      <c r="F16" s="12" t="str">
        <f>IF($B15=F6,1,"")</f>
        <v/>
      </c>
      <c r="G16" s="12" t="str">
        <f>IF($B15=G6,1,"")</f>
        <v/>
      </c>
      <c r="H16" s="12" t="str">
        <f>IF($B15=H6,1,"")</f>
        <v/>
      </c>
      <c r="I16" s="12" t="str">
        <f>IF($B15=I6,1,"")</f>
        <v/>
      </c>
      <c r="J16" s="270"/>
      <c r="K16" s="270"/>
      <c r="L16" s="270"/>
      <c r="M16" s="270"/>
      <c r="N16" s="270"/>
      <c r="O16" s="270"/>
    </row>
    <row r="17" spans="1:11" ht="14.65" thickTop="1">
      <c r="A17" s="270"/>
      <c r="B17" s="270" t="s">
        <v>15</v>
      </c>
      <c r="C17" s="270"/>
      <c r="D17" s="34" t="s">
        <v>567</v>
      </c>
      <c r="E17" s="25">
        <f>SUM(E7:E16)</f>
        <v>4</v>
      </c>
      <c r="F17" s="25">
        <f>SUM(F7:F16)</f>
        <v>0</v>
      </c>
      <c r="G17" s="25">
        <f>SUM(G7:G16)</f>
        <v>0</v>
      </c>
      <c r="H17" s="25">
        <f>SUM(H7:H16)</f>
        <v>0</v>
      </c>
      <c r="I17" s="25">
        <f>SUM(I7:I16)</f>
        <v>1</v>
      </c>
      <c r="J17" s="270"/>
      <c r="K17" s="270"/>
    </row>
    <row r="18" spans="1:11" ht="14.65" thickBot="1">
      <c r="A18" s="270"/>
      <c r="B18" s="270"/>
      <c r="C18" s="270"/>
      <c r="E18" s="270"/>
      <c r="F18" s="270"/>
      <c r="G18" s="270"/>
      <c r="H18" s="270"/>
      <c r="I18" s="270"/>
      <c r="J18" s="270"/>
      <c r="K18" s="270"/>
    </row>
    <row r="19" spans="1:11" ht="43.15" thickBot="1">
      <c r="A19" s="270"/>
      <c r="B19" s="271" t="s">
        <v>568</v>
      </c>
      <c r="C19" s="272"/>
      <c r="D19" s="272"/>
      <c r="E19" s="272"/>
      <c r="F19" s="272"/>
      <c r="G19" s="272"/>
      <c r="H19" s="272"/>
      <c r="I19" s="272"/>
      <c r="J19" s="81" t="s">
        <v>569</v>
      </c>
      <c r="K19" s="82" t="s">
        <v>570</v>
      </c>
    </row>
    <row r="20" spans="1:11" ht="14.45" customHeight="1">
      <c r="A20" s="270">
        <f>J20</f>
        <v>0</v>
      </c>
      <c r="B20" s="377"/>
      <c r="C20" s="378"/>
      <c r="D20" s="378"/>
      <c r="E20" s="378"/>
      <c r="F20" s="378"/>
      <c r="G20" s="378"/>
      <c r="H20" s="378"/>
      <c r="I20" s="379"/>
      <c r="J20" s="10"/>
      <c r="K20" s="10"/>
    </row>
    <row r="21" spans="1:11">
      <c r="A21" s="270">
        <f t="shared" ref="A21:A29" si="0">J21</f>
        <v>0</v>
      </c>
      <c r="B21" s="380"/>
      <c r="C21" s="381"/>
      <c r="D21" s="381"/>
      <c r="E21" s="381"/>
      <c r="F21" s="381"/>
      <c r="G21" s="381"/>
      <c r="H21" s="381"/>
      <c r="I21" s="381"/>
      <c r="J21" s="10"/>
      <c r="K21" s="10"/>
    </row>
    <row r="22" spans="1:11">
      <c r="A22" s="270">
        <f t="shared" si="0"/>
        <v>0</v>
      </c>
      <c r="B22" s="380"/>
      <c r="C22" s="381"/>
      <c r="D22" s="381"/>
      <c r="E22" s="381"/>
      <c r="F22" s="381"/>
      <c r="G22" s="381"/>
      <c r="H22" s="381"/>
      <c r="I22" s="381"/>
      <c r="J22" s="10"/>
      <c r="K22" s="10"/>
    </row>
    <row r="23" spans="1:11">
      <c r="A23" s="270">
        <f t="shared" si="0"/>
        <v>0</v>
      </c>
      <c r="B23" s="380"/>
      <c r="C23" s="381"/>
      <c r="D23" s="381"/>
      <c r="E23" s="381"/>
      <c r="F23" s="381"/>
      <c r="G23" s="381"/>
      <c r="H23" s="381"/>
      <c r="I23" s="381"/>
      <c r="J23" s="10"/>
      <c r="K23" s="10"/>
    </row>
    <row r="24" spans="1:11">
      <c r="A24" s="270">
        <f t="shared" si="0"/>
        <v>0</v>
      </c>
      <c r="B24" s="380"/>
      <c r="C24" s="381"/>
      <c r="D24" s="381"/>
      <c r="E24" s="381"/>
      <c r="F24" s="381"/>
      <c r="G24" s="381"/>
      <c r="H24" s="381"/>
      <c r="I24" s="381"/>
      <c r="J24" s="10"/>
      <c r="K24" s="10"/>
    </row>
    <row r="25" spans="1:11">
      <c r="A25" s="270">
        <f t="shared" si="0"/>
        <v>0</v>
      </c>
      <c r="B25" s="380"/>
      <c r="C25" s="381"/>
      <c r="D25" s="381"/>
      <c r="E25" s="381"/>
      <c r="F25" s="381"/>
      <c r="G25" s="381"/>
      <c r="H25" s="381"/>
      <c r="I25" s="381"/>
      <c r="J25" s="10"/>
      <c r="K25" s="10"/>
    </row>
    <row r="26" spans="1:11">
      <c r="A26" s="270">
        <f t="shared" si="0"/>
        <v>0</v>
      </c>
      <c r="B26" s="380"/>
      <c r="C26" s="381"/>
      <c r="D26" s="381"/>
      <c r="E26" s="381"/>
      <c r="F26" s="381"/>
      <c r="G26" s="381"/>
      <c r="H26" s="381"/>
      <c r="I26" s="381"/>
      <c r="J26" s="10"/>
      <c r="K26" s="10"/>
    </row>
    <row r="27" spans="1:11">
      <c r="A27" s="270">
        <f t="shared" si="0"/>
        <v>0</v>
      </c>
      <c r="B27" s="380"/>
      <c r="C27" s="381"/>
      <c r="D27" s="381"/>
      <c r="E27" s="381"/>
      <c r="F27" s="381"/>
      <c r="G27" s="381"/>
      <c r="H27" s="381"/>
      <c r="I27" s="381"/>
      <c r="J27" s="10"/>
      <c r="K27" s="10"/>
    </row>
    <row r="28" spans="1:11">
      <c r="A28" s="270">
        <f t="shared" si="0"/>
        <v>0</v>
      </c>
      <c r="B28" s="380"/>
      <c r="C28" s="381"/>
      <c r="D28" s="381"/>
      <c r="E28" s="381"/>
      <c r="F28" s="381"/>
      <c r="G28" s="381"/>
      <c r="H28" s="381"/>
      <c r="I28" s="381"/>
      <c r="J28" s="10"/>
      <c r="K28" s="10"/>
    </row>
    <row r="29" spans="1:11" ht="14.65" thickBot="1">
      <c r="A29" s="270">
        <f t="shared" si="0"/>
        <v>0</v>
      </c>
      <c r="B29" s="382"/>
      <c r="C29" s="383"/>
      <c r="D29" s="383"/>
      <c r="E29" s="383"/>
      <c r="F29" s="383"/>
      <c r="G29" s="383"/>
      <c r="H29" s="383"/>
      <c r="I29" s="383"/>
      <c r="J29" s="10"/>
      <c r="K29" s="10"/>
    </row>
    <row r="30" spans="1:11">
      <c r="A30" s="270"/>
      <c r="B30" s="270"/>
      <c r="C30" s="270"/>
      <c r="D30" s="270"/>
      <c r="E30" s="270"/>
      <c r="F30" s="270"/>
      <c r="G30" s="270"/>
      <c r="H30" s="270"/>
      <c r="I30" s="270"/>
      <c r="J30" s="270"/>
      <c r="K30" s="270"/>
    </row>
    <row r="31" spans="1:11" ht="14.65" thickBot="1">
      <c r="A31" s="270"/>
      <c r="B31" s="270"/>
      <c r="C31" s="270"/>
      <c r="D31" s="270"/>
      <c r="E31" s="270"/>
      <c r="F31" s="270"/>
      <c r="G31" s="270"/>
      <c r="H31" s="270"/>
      <c r="I31" s="270"/>
      <c r="J31" s="270"/>
      <c r="K31" s="270"/>
    </row>
    <row r="32" spans="1:11" ht="43.15" thickBot="1">
      <c r="A32" s="270"/>
      <c r="B32" s="271" t="s">
        <v>571</v>
      </c>
      <c r="C32" s="272"/>
      <c r="D32" s="272"/>
      <c r="E32" s="272"/>
      <c r="F32" s="272"/>
      <c r="G32" s="272"/>
      <c r="H32" s="272"/>
      <c r="I32" s="272"/>
      <c r="J32" s="81" t="s">
        <v>569</v>
      </c>
      <c r="K32" s="82" t="s">
        <v>570</v>
      </c>
    </row>
    <row r="33" spans="1:11" ht="14.45" customHeight="1">
      <c r="A33" s="270">
        <f>J33</f>
        <v>1</v>
      </c>
      <c r="B33" s="377" t="s">
        <v>591</v>
      </c>
      <c r="C33" s="378"/>
      <c r="D33" s="378"/>
      <c r="E33" s="378"/>
      <c r="F33" s="378"/>
      <c r="G33" s="378"/>
      <c r="H33" s="378"/>
      <c r="I33" s="379"/>
      <c r="J33" s="10">
        <v>1</v>
      </c>
      <c r="K33" s="10"/>
    </row>
    <row r="34" spans="1:11">
      <c r="A34" s="270">
        <f t="shared" ref="A34:A42" si="1">J34</f>
        <v>0</v>
      </c>
      <c r="B34" s="380"/>
      <c r="C34" s="381"/>
      <c r="D34" s="381"/>
      <c r="E34" s="381"/>
      <c r="F34" s="381"/>
      <c r="G34" s="381"/>
      <c r="H34" s="381"/>
      <c r="I34" s="381"/>
      <c r="J34" s="10"/>
      <c r="K34" s="10"/>
    </row>
    <row r="35" spans="1:11">
      <c r="A35" s="270">
        <f t="shared" si="1"/>
        <v>0</v>
      </c>
      <c r="B35" s="380"/>
      <c r="C35" s="381"/>
      <c r="D35" s="381"/>
      <c r="E35" s="381"/>
      <c r="F35" s="381"/>
      <c r="G35" s="381"/>
      <c r="H35" s="381"/>
      <c r="I35" s="381"/>
      <c r="J35" s="10"/>
      <c r="K35" s="10"/>
    </row>
    <row r="36" spans="1:11">
      <c r="A36" s="270">
        <f t="shared" si="1"/>
        <v>0</v>
      </c>
      <c r="B36" s="380"/>
      <c r="C36" s="381"/>
      <c r="D36" s="381"/>
      <c r="E36" s="381"/>
      <c r="F36" s="381"/>
      <c r="G36" s="381"/>
      <c r="H36" s="381"/>
      <c r="I36" s="381"/>
      <c r="J36" s="10"/>
      <c r="K36" s="10"/>
    </row>
    <row r="37" spans="1:11">
      <c r="A37" s="270">
        <f t="shared" si="1"/>
        <v>0</v>
      </c>
      <c r="B37" s="380"/>
      <c r="C37" s="381"/>
      <c r="D37" s="381"/>
      <c r="E37" s="381"/>
      <c r="F37" s="381"/>
      <c r="G37" s="381"/>
      <c r="H37" s="381"/>
      <c r="I37" s="381"/>
      <c r="J37" s="10"/>
      <c r="K37" s="10"/>
    </row>
    <row r="38" spans="1:11">
      <c r="A38" s="270">
        <f t="shared" si="1"/>
        <v>0</v>
      </c>
      <c r="B38" s="380"/>
      <c r="C38" s="381"/>
      <c r="D38" s="381"/>
      <c r="E38" s="381"/>
      <c r="F38" s="381"/>
      <c r="G38" s="381"/>
      <c r="H38" s="381"/>
      <c r="I38" s="381"/>
      <c r="J38" s="10"/>
      <c r="K38" s="10"/>
    </row>
    <row r="39" spans="1:11">
      <c r="A39" s="270">
        <f t="shared" si="1"/>
        <v>0</v>
      </c>
      <c r="B39" s="380"/>
      <c r="C39" s="381"/>
      <c r="D39" s="381"/>
      <c r="E39" s="381"/>
      <c r="F39" s="381"/>
      <c r="G39" s="381"/>
      <c r="H39" s="381"/>
      <c r="I39" s="381"/>
      <c r="J39" s="10"/>
      <c r="K39" s="10"/>
    </row>
    <row r="40" spans="1:11">
      <c r="A40" s="270">
        <f t="shared" si="1"/>
        <v>0</v>
      </c>
      <c r="B40" s="380"/>
      <c r="C40" s="381"/>
      <c r="D40" s="381"/>
      <c r="E40" s="381"/>
      <c r="F40" s="381"/>
      <c r="G40" s="381"/>
      <c r="H40" s="381"/>
      <c r="I40" s="381"/>
      <c r="J40" s="10"/>
      <c r="K40" s="10"/>
    </row>
    <row r="41" spans="1:11">
      <c r="A41" s="270">
        <f t="shared" si="1"/>
        <v>0</v>
      </c>
      <c r="B41" s="380"/>
      <c r="C41" s="381"/>
      <c r="D41" s="381"/>
      <c r="E41" s="381"/>
      <c r="F41" s="381"/>
      <c r="G41" s="381"/>
      <c r="H41" s="381"/>
      <c r="I41" s="381"/>
      <c r="J41" s="10"/>
      <c r="K41" s="10"/>
    </row>
    <row r="42" spans="1:11" ht="14.65" thickBot="1">
      <c r="A42" s="270">
        <f t="shared" si="1"/>
        <v>0</v>
      </c>
      <c r="B42" s="382"/>
      <c r="C42" s="383"/>
      <c r="D42" s="383"/>
      <c r="E42" s="383"/>
      <c r="F42" s="383"/>
      <c r="G42" s="383"/>
      <c r="H42" s="383"/>
      <c r="I42" s="383"/>
      <c r="J42" s="10"/>
      <c r="K42" s="10"/>
    </row>
    <row r="43" spans="1:11">
      <c r="A43" s="270"/>
      <c r="B43" s="270"/>
      <c r="C43" s="270"/>
      <c r="D43" s="270"/>
      <c r="E43" s="270"/>
      <c r="F43" s="270"/>
      <c r="G43" s="270"/>
      <c r="H43" s="270"/>
      <c r="I43" s="270"/>
      <c r="J43" s="270"/>
      <c r="K43" s="270"/>
    </row>
    <row r="44" spans="1:11" ht="14.65" thickBot="1">
      <c r="A44" s="270"/>
      <c r="B44" s="270"/>
      <c r="C44" s="270"/>
      <c r="D44" s="270"/>
      <c r="E44" s="270"/>
      <c r="F44" s="270"/>
      <c r="G44" s="270"/>
      <c r="H44" s="270"/>
      <c r="I44" s="270"/>
      <c r="J44" s="270"/>
      <c r="K44" s="270"/>
    </row>
    <row r="45" spans="1:11" ht="43.15" thickBot="1">
      <c r="A45" s="270"/>
      <c r="B45" s="271" t="s">
        <v>575</v>
      </c>
      <c r="C45" s="272"/>
      <c r="D45" s="272"/>
      <c r="E45" s="272"/>
      <c r="F45" s="272"/>
      <c r="G45" s="272"/>
      <c r="H45" s="272"/>
      <c r="I45" s="272"/>
      <c r="J45" s="81" t="s">
        <v>569</v>
      </c>
      <c r="K45" s="82" t="s">
        <v>570</v>
      </c>
    </row>
    <row r="46" spans="1:11" ht="14.45" customHeight="1">
      <c r="A46" s="270">
        <f>J46</f>
        <v>4</v>
      </c>
      <c r="B46" s="377" t="s">
        <v>592</v>
      </c>
      <c r="C46" s="378"/>
      <c r="D46" s="378"/>
      <c r="E46" s="378"/>
      <c r="F46" s="378"/>
      <c r="G46" s="378"/>
      <c r="H46" s="378"/>
      <c r="I46" s="379"/>
      <c r="J46" s="10">
        <v>4</v>
      </c>
      <c r="K46" s="10"/>
    </row>
    <row r="47" spans="1:11">
      <c r="A47" s="270">
        <f t="shared" ref="A47:A55" si="2">J47</f>
        <v>3</v>
      </c>
      <c r="B47" s="380" t="s">
        <v>593</v>
      </c>
      <c r="C47" s="381"/>
      <c r="D47" s="381"/>
      <c r="E47" s="381"/>
      <c r="F47" s="381"/>
      <c r="G47" s="381"/>
      <c r="H47" s="381"/>
      <c r="I47" s="381"/>
      <c r="J47" s="10">
        <v>3</v>
      </c>
      <c r="K47" s="10"/>
    </row>
    <row r="48" spans="1:11">
      <c r="A48" s="270">
        <f t="shared" si="2"/>
        <v>2</v>
      </c>
      <c r="B48" s="380" t="s">
        <v>594</v>
      </c>
      <c r="C48" s="381"/>
      <c r="D48" s="381"/>
      <c r="E48" s="381"/>
      <c r="F48" s="381"/>
      <c r="G48" s="381"/>
      <c r="H48" s="381"/>
      <c r="I48" s="381"/>
      <c r="J48" s="10">
        <v>2</v>
      </c>
      <c r="K48" s="10"/>
    </row>
    <row r="49" spans="1:11">
      <c r="A49" s="270">
        <f t="shared" si="2"/>
        <v>1</v>
      </c>
      <c r="B49" s="380" t="s">
        <v>595</v>
      </c>
      <c r="C49" s="381"/>
      <c r="D49" s="381"/>
      <c r="E49" s="381"/>
      <c r="F49" s="381"/>
      <c r="G49" s="381"/>
      <c r="H49" s="381"/>
      <c r="I49" s="381"/>
      <c r="J49" s="10">
        <v>1</v>
      </c>
      <c r="K49" s="10"/>
    </row>
    <row r="50" spans="1:11">
      <c r="A50" s="270">
        <f t="shared" si="2"/>
        <v>5</v>
      </c>
      <c r="B50" s="380" t="s">
        <v>596</v>
      </c>
      <c r="C50" s="381"/>
      <c r="D50" s="381"/>
      <c r="E50" s="381"/>
      <c r="F50" s="381"/>
      <c r="G50" s="381"/>
      <c r="H50" s="381"/>
      <c r="I50" s="381"/>
      <c r="J50" s="10">
        <v>5</v>
      </c>
      <c r="K50" s="10"/>
    </row>
    <row r="51" spans="1:11">
      <c r="A51" s="270">
        <f t="shared" si="2"/>
        <v>0</v>
      </c>
      <c r="B51" s="380"/>
      <c r="C51" s="381"/>
      <c r="D51" s="381"/>
      <c r="E51" s="381"/>
      <c r="F51" s="381"/>
      <c r="G51" s="381"/>
      <c r="H51" s="381"/>
      <c r="I51" s="381"/>
      <c r="J51" s="10"/>
      <c r="K51" s="10"/>
    </row>
    <row r="52" spans="1:11">
      <c r="A52" s="270">
        <f t="shared" si="2"/>
        <v>0</v>
      </c>
      <c r="B52" s="380"/>
      <c r="C52" s="381"/>
      <c r="D52" s="381"/>
      <c r="E52" s="381"/>
      <c r="F52" s="381"/>
      <c r="G52" s="381"/>
      <c r="H52" s="381"/>
      <c r="I52" s="381"/>
      <c r="J52" s="10"/>
      <c r="K52" s="10"/>
    </row>
    <row r="53" spans="1:11">
      <c r="A53" s="270">
        <f t="shared" si="2"/>
        <v>0</v>
      </c>
      <c r="B53" s="380"/>
      <c r="C53" s="381"/>
      <c r="D53" s="381"/>
      <c r="E53" s="381"/>
      <c r="F53" s="381"/>
      <c r="G53" s="381"/>
      <c r="H53" s="381"/>
      <c r="I53" s="381"/>
      <c r="J53" s="10"/>
      <c r="K53" s="10"/>
    </row>
    <row r="54" spans="1:11">
      <c r="A54" s="270">
        <f t="shared" si="2"/>
        <v>0</v>
      </c>
      <c r="B54" s="380"/>
      <c r="C54" s="381"/>
      <c r="D54" s="381"/>
      <c r="E54" s="381"/>
      <c r="F54" s="381"/>
      <c r="G54" s="381"/>
      <c r="H54" s="381"/>
      <c r="I54" s="381"/>
      <c r="J54" s="10"/>
      <c r="K54" s="10"/>
    </row>
    <row r="55" spans="1:11" ht="14.65" thickBot="1">
      <c r="A55" s="270">
        <f t="shared" si="2"/>
        <v>0</v>
      </c>
      <c r="B55" s="382"/>
      <c r="C55" s="383"/>
      <c r="D55" s="383"/>
      <c r="E55" s="383"/>
      <c r="F55" s="383"/>
      <c r="G55" s="383"/>
      <c r="H55" s="383"/>
      <c r="I55" s="383"/>
      <c r="J55" s="10"/>
      <c r="K55" s="10"/>
    </row>
    <row r="56" spans="1:11">
      <c r="A56" s="270"/>
      <c r="B56" s="270"/>
      <c r="C56" s="270"/>
      <c r="D56" s="270"/>
      <c r="E56" s="270"/>
      <c r="F56" s="270"/>
      <c r="G56" s="270"/>
      <c r="H56" s="270"/>
      <c r="I56" s="270"/>
      <c r="J56" s="270"/>
      <c r="K56" s="270"/>
    </row>
  </sheetData>
  <mergeCells count="30">
    <mergeCell ref="B53:I53"/>
    <mergeCell ref="B54:I54"/>
    <mergeCell ref="B55:I55"/>
    <mergeCell ref="B48:I48"/>
    <mergeCell ref="B49:I49"/>
    <mergeCell ref="B50:I50"/>
    <mergeCell ref="B51:I51"/>
    <mergeCell ref="B52:I52"/>
    <mergeCell ref="B40:I40"/>
    <mergeCell ref="B41:I41"/>
    <mergeCell ref="B42:I42"/>
    <mergeCell ref="B46:I46"/>
    <mergeCell ref="B47:I47"/>
    <mergeCell ref="B29:I29"/>
    <mergeCell ref="B33:I33"/>
    <mergeCell ref="B34:I34"/>
    <mergeCell ref="B35:I35"/>
    <mergeCell ref="B39:I39"/>
    <mergeCell ref="B38:I38"/>
    <mergeCell ref="B37:I37"/>
    <mergeCell ref="B36:I36"/>
    <mergeCell ref="B27:I27"/>
    <mergeCell ref="B28:I28"/>
    <mergeCell ref="B20:I20"/>
    <mergeCell ref="B21:I21"/>
    <mergeCell ref="B22:I22"/>
    <mergeCell ref="B23:I23"/>
    <mergeCell ref="B24:I24"/>
    <mergeCell ref="B25:I25"/>
    <mergeCell ref="B26:I26"/>
  </mergeCells>
  <conditionalFormatting sqref="E13:E15 E7:I7 E9:I9 E11:I11 F13:I13 F15:I15 E17:I17">
    <cfRule type="expression" dxfId="1058" priority="3" stopIfTrue="1">
      <formula>IF(SUM(E8:I8)=1,1,0)</formula>
    </cfRule>
  </conditionalFormatting>
  <conditionalFormatting sqref="M1">
    <cfRule type="containsText" dxfId="1057" priority="1" operator="containsText" text="n/a">
      <formula>NOT(ISERROR(SEARCH("n/a",M1)))</formula>
    </cfRule>
    <cfRule type="containsText" dxfId="1056" priority="2" operator="containsText" text="no">
      <formula>NOT(ISERROR(SEARCH("no",M1)))</formula>
    </cfRule>
  </conditionalFormatting>
  <dataValidations count="3">
    <dataValidation type="list" allowBlank="1" showInputMessage="1" showErrorMessage="1" sqref="B7 B15 B13 B11 B9" xr:uid="{00000000-0002-0000-0700-000000000000}">
      <formula1>$E$6:$J$6</formula1>
    </dataValidation>
    <dataValidation allowBlank="1" showInputMessage="1" showErrorMessage="1" prompt="Select the cell to the left to access full dropdown list" sqref="C7 C15 C13 C11 C9" xr:uid="{00000000-0002-0000-0700-000001000000}"/>
    <dataValidation type="list" allowBlank="1" showInputMessage="1" showErrorMessage="1" sqref="B10 B16 B14 B12" xr:uid="{00000000-0002-0000-0700-000002000000}">
      <formula1>$D$6:$J$6</formula1>
    </dataValidation>
  </dataValidations>
  <hyperlinks>
    <hyperlink ref="D2" location="'S1'!G87" display="Program Evaluation and Data Collection" xr:uid="{00000000-0004-0000-0700-000000000000}"/>
    <hyperlink ref="D7" location="'S1'!G88" display="'S1'!G88" xr:uid="{00000000-0004-0000-0700-000001000000}"/>
    <hyperlink ref="D9" location="'S1'!G93" display="'S1'!G93" xr:uid="{00000000-0004-0000-0700-000002000000}"/>
    <hyperlink ref="D13" location="'S1'!G106" display="'S1'!G106" xr:uid="{00000000-0004-0000-0700-000003000000}"/>
    <hyperlink ref="D15" location="'S1'!G111" display="'S1'!G111" xr:uid="{00000000-0004-0000-0700-000004000000}"/>
    <hyperlink ref="D11" location="'S1'!G97" display="1.3.3 States shall develop a comprehensive evaluation program to measure progress toward the established goals and objectives of the driver education program and optimize the allocation of resources" xr:uid="{00000000-0004-0000-0700-000005000000}"/>
    <hyperlink ref="M1" location="TOC!A1" display="Return to Table of Contents" xr:uid="{00000000-0004-0000-07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Assessment_DataCollection!$V$1:$V$13</xm:f>
          </x14:formula1>
          <xm:sqref>J20:K29 J33:K42 J46:K55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O49"/>
  <sheetViews>
    <sheetView topLeftCell="B25" workbookViewId="0">
      <selection activeCell="K7" sqref="K7"/>
    </sheetView>
  </sheetViews>
  <sheetFormatPr defaultRowHeight="14.25"/>
  <cols>
    <col min="1" max="1" width="0" hidden="1" customWidth="1"/>
    <col min="2" max="2" width="14.5703125" customWidth="1"/>
    <col min="3" max="3" width="4" customWidth="1"/>
    <col min="4" max="4" width="32.5703125" style="31" customWidth="1"/>
    <col min="5" max="5" width="14" customWidth="1"/>
    <col min="6" max="6" width="16.28515625" customWidth="1"/>
    <col min="7" max="7" width="13.7109375" customWidth="1"/>
    <col min="8" max="8" width="21.140625" customWidth="1"/>
    <col min="9" max="9" width="12.85546875" customWidth="1"/>
    <col min="10" max="11" width="9.5703125" customWidth="1"/>
    <col min="13" max="13" width="23.28515625" customWidth="1"/>
  </cols>
  <sheetData>
    <row r="1" spans="1:15">
      <c r="A1" s="270"/>
      <c r="B1" s="25" t="str">
        <f>Assessment_DataCollection!A1</f>
        <v>SECTION</v>
      </c>
      <c r="C1" s="270"/>
      <c r="D1" s="31" t="str">
        <f>Assessment_DataCollection!B2</f>
        <v>Program Administration - Self Assessment</v>
      </c>
      <c r="E1" s="270"/>
      <c r="F1" s="270"/>
      <c r="G1" s="270"/>
      <c r="H1" s="270"/>
      <c r="I1" s="270"/>
      <c r="J1" s="270"/>
      <c r="K1" s="270"/>
      <c r="L1" s="270"/>
      <c r="M1" s="100" t="s">
        <v>81</v>
      </c>
      <c r="N1" s="270"/>
      <c r="O1" s="270"/>
    </row>
    <row r="2" spans="1:15">
      <c r="A2" s="270"/>
      <c r="B2" s="25" t="s">
        <v>555</v>
      </c>
      <c r="C2" s="37">
        <f>Assessment_DataCollection!A115</f>
        <v>1.4</v>
      </c>
      <c r="D2" s="67" t="s">
        <v>531</v>
      </c>
      <c r="E2" s="270"/>
      <c r="F2" s="270"/>
      <c r="G2" s="270"/>
      <c r="H2" s="270"/>
      <c r="I2" s="270"/>
      <c r="J2" s="270"/>
      <c r="K2" s="270"/>
      <c r="L2" s="270"/>
      <c r="M2" s="270"/>
      <c r="N2" s="270"/>
      <c r="O2" s="270"/>
    </row>
    <row r="6" spans="1:15" ht="88.5" thickBot="1">
      <c r="A6" s="270"/>
      <c r="B6" s="27" t="s">
        <v>557</v>
      </c>
      <c r="C6" s="27"/>
      <c r="D6" s="51" t="s">
        <v>558</v>
      </c>
      <c r="E6" s="48" t="s">
        <v>559</v>
      </c>
      <c r="F6" s="48" t="s">
        <v>560</v>
      </c>
      <c r="G6" s="48" t="s">
        <v>561</v>
      </c>
      <c r="H6" s="48" t="s">
        <v>562</v>
      </c>
      <c r="I6" s="49" t="s">
        <v>563</v>
      </c>
      <c r="J6" s="270"/>
      <c r="K6" s="270"/>
      <c r="L6" s="270"/>
      <c r="M6" s="270"/>
      <c r="N6" s="270"/>
      <c r="O6" s="270"/>
    </row>
    <row r="7" spans="1:15" ht="177" customHeight="1" thickTop="1" thickBot="1">
      <c r="A7" s="270"/>
      <c r="B7" s="52" t="s">
        <v>560</v>
      </c>
      <c r="C7" s="53" t="s">
        <v>564</v>
      </c>
      <c r="D7" s="79"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E7" s="54"/>
      <c r="F7" s="54"/>
      <c r="G7" s="54"/>
      <c r="H7" s="54"/>
      <c r="I7" s="54"/>
      <c r="J7" s="270"/>
      <c r="K7" s="270"/>
      <c r="L7" s="275" t="s">
        <v>578</v>
      </c>
      <c r="M7" s="275" t="s">
        <v>579</v>
      </c>
      <c r="N7" s="275" t="s">
        <v>15</v>
      </c>
      <c r="O7" s="275" t="s">
        <v>580</v>
      </c>
    </row>
    <row r="8" spans="1:15" hidden="1">
      <c r="A8" s="270"/>
      <c r="B8" s="24"/>
      <c r="C8" s="35" t="s">
        <v>15</v>
      </c>
      <c r="D8" s="33"/>
      <c r="E8" s="12" t="str">
        <f>IF($B7=E6,1,"")</f>
        <v/>
      </c>
      <c r="F8" s="12">
        <f>IF($B7=F6,1,"")</f>
        <v>1</v>
      </c>
      <c r="G8" s="12" t="str">
        <f>IF($B7=G6,1,"")</f>
        <v/>
      </c>
      <c r="H8" s="12" t="str">
        <f>IF($B7=H6,1,"")</f>
        <v/>
      </c>
      <c r="I8" s="12" t="str">
        <f>IF($B7=I6,1,"")</f>
        <v/>
      </c>
      <c r="J8" s="270"/>
      <c r="K8" s="270"/>
      <c r="L8" s="270" t="s">
        <v>565</v>
      </c>
      <c r="M8" s="270" t="s">
        <v>566</v>
      </c>
      <c r="N8" s="270" t="s">
        <v>15</v>
      </c>
      <c r="O8" s="270"/>
    </row>
    <row r="9" spans="1:15" ht="14.65" thickTop="1">
      <c r="A9" s="270"/>
      <c r="B9" s="270" t="s">
        <v>15</v>
      </c>
      <c r="C9" s="270"/>
      <c r="D9" s="34" t="s">
        <v>567</v>
      </c>
      <c r="E9" s="25">
        <f>SUM(E7:E8)</f>
        <v>0</v>
      </c>
      <c r="F9" s="25">
        <f>SUM(F7:F8)</f>
        <v>1</v>
      </c>
      <c r="G9" s="25">
        <f>SUM(G7:G8)</f>
        <v>0</v>
      </c>
      <c r="H9" s="25">
        <f>SUM(H7:H8)</f>
        <v>0</v>
      </c>
      <c r="I9" s="25">
        <f>SUM(I7:I8)</f>
        <v>0</v>
      </c>
      <c r="J9" s="270"/>
      <c r="K9" s="270"/>
      <c r="L9" s="270"/>
      <c r="M9" s="270"/>
      <c r="N9" s="270"/>
      <c r="O9" s="270"/>
    </row>
    <row r="11" spans="1:15" ht="14.65" thickBot="1">
      <c r="A11" s="270"/>
      <c r="B11" s="270"/>
      <c r="C11" s="270"/>
      <c r="E11" s="270"/>
      <c r="F11" s="270"/>
      <c r="G11" s="270"/>
      <c r="H11" s="270"/>
      <c r="I11" s="270"/>
      <c r="J11" s="270"/>
      <c r="K11" s="270"/>
      <c r="L11" s="270"/>
      <c r="M11" s="270"/>
      <c r="N11" s="270"/>
      <c r="O11" s="270"/>
    </row>
    <row r="12" spans="1:15" ht="43.15" thickBot="1">
      <c r="A12" s="270"/>
      <c r="B12" s="271" t="s">
        <v>568</v>
      </c>
      <c r="C12" s="272"/>
      <c r="D12" s="272"/>
      <c r="E12" s="272"/>
      <c r="F12" s="272"/>
      <c r="G12" s="272"/>
      <c r="H12" s="272"/>
      <c r="I12" s="272"/>
      <c r="J12" s="81" t="s">
        <v>569</v>
      </c>
      <c r="K12" s="82" t="s">
        <v>570</v>
      </c>
      <c r="L12" s="270"/>
      <c r="M12" s="270"/>
      <c r="N12" s="270"/>
      <c r="O12" s="270"/>
    </row>
    <row r="13" spans="1:15" ht="14.45" customHeight="1">
      <c r="A13" s="270">
        <f>J13</f>
        <v>0</v>
      </c>
      <c r="B13" s="377"/>
      <c r="C13" s="378"/>
      <c r="D13" s="378"/>
      <c r="E13" s="378"/>
      <c r="F13" s="378"/>
      <c r="G13" s="378"/>
      <c r="H13" s="378"/>
      <c r="I13" s="379"/>
      <c r="J13" s="10"/>
      <c r="K13" s="10"/>
      <c r="L13" s="270"/>
      <c r="M13" s="270"/>
      <c r="N13" s="270"/>
      <c r="O13" s="270"/>
    </row>
    <row r="14" spans="1:15">
      <c r="A14" s="270">
        <f t="shared" ref="A14:A22" si="0">J14</f>
        <v>0</v>
      </c>
      <c r="B14" s="380"/>
      <c r="C14" s="381"/>
      <c r="D14" s="381"/>
      <c r="E14" s="381"/>
      <c r="F14" s="381"/>
      <c r="G14" s="381"/>
      <c r="H14" s="381"/>
      <c r="I14" s="381"/>
      <c r="J14" s="10"/>
      <c r="K14" s="10"/>
      <c r="L14" s="270"/>
      <c r="M14" s="270"/>
      <c r="N14" s="270"/>
      <c r="O14" s="270"/>
    </row>
    <row r="15" spans="1:15">
      <c r="A15" s="270">
        <f t="shared" si="0"/>
        <v>0</v>
      </c>
      <c r="B15" s="380"/>
      <c r="C15" s="381"/>
      <c r="D15" s="381"/>
      <c r="E15" s="381"/>
      <c r="F15" s="381"/>
      <c r="G15" s="381"/>
      <c r="H15" s="381"/>
      <c r="I15" s="381"/>
      <c r="J15" s="10"/>
      <c r="K15" s="10"/>
      <c r="L15" s="270"/>
      <c r="M15" s="270"/>
      <c r="N15" s="270"/>
      <c r="O15" s="270"/>
    </row>
    <row r="16" spans="1:15">
      <c r="A16" s="270">
        <f t="shared" si="0"/>
        <v>0</v>
      </c>
      <c r="B16" s="380"/>
      <c r="C16" s="381"/>
      <c r="D16" s="381"/>
      <c r="E16" s="381"/>
      <c r="F16" s="381"/>
      <c r="G16" s="381"/>
      <c r="H16" s="381"/>
      <c r="I16" s="381"/>
      <c r="J16" s="10"/>
      <c r="K16" s="10"/>
      <c r="L16" s="270"/>
      <c r="M16" s="270"/>
      <c r="N16" s="270"/>
      <c r="O16" s="270"/>
    </row>
    <row r="17" spans="1:11">
      <c r="A17" s="270">
        <f t="shared" si="0"/>
        <v>0</v>
      </c>
      <c r="B17" s="380"/>
      <c r="C17" s="381"/>
      <c r="D17" s="381"/>
      <c r="E17" s="381"/>
      <c r="F17" s="381"/>
      <c r="G17" s="381"/>
      <c r="H17" s="381"/>
      <c r="I17" s="381"/>
      <c r="J17" s="10"/>
      <c r="K17" s="10"/>
    </row>
    <row r="18" spans="1:11">
      <c r="A18" s="270">
        <f t="shared" si="0"/>
        <v>0</v>
      </c>
      <c r="B18" s="380"/>
      <c r="C18" s="381"/>
      <c r="D18" s="381"/>
      <c r="E18" s="381"/>
      <c r="F18" s="381"/>
      <c r="G18" s="381"/>
      <c r="H18" s="381"/>
      <c r="I18" s="381"/>
      <c r="J18" s="10"/>
      <c r="K18" s="10"/>
    </row>
    <row r="19" spans="1:11">
      <c r="A19" s="270">
        <f t="shared" si="0"/>
        <v>0</v>
      </c>
      <c r="B19" s="380"/>
      <c r="C19" s="381"/>
      <c r="D19" s="381"/>
      <c r="E19" s="381"/>
      <c r="F19" s="381"/>
      <c r="G19" s="381"/>
      <c r="H19" s="381"/>
      <c r="I19" s="381"/>
      <c r="J19" s="10"/>
      <c r="K19" s="10"/>
    </row>
    <row r="20" spans="1:11">
      <c r="A20" s="270">
        <f t="shared" si="0"/>
        <v>0</v>
      </c>
      <c r="B20" s="380"/>
      <c r="C20" s="381"/>
      <c r="D20" s="381"/>
      <c r="E20" s="381"/>
      <c r="F20" s="381"/>
      <c r="G20" s="381"/>
      <c r="H20" s="381"/>
      <c r="I20" s="381"/>
      <c r="J20" s="10"/>
      <c r="K20" s="10"/>
    </row>
    <row r="21" spans="1:11">
      <c r="A21" s="270">
        <f t="shared" si="0"/>
        <v>0</v>
      </c>
      <c r="B21" s="380"/>
      <c r="C21" s="381"/>
      <c r="D21" s="381"/>
      <c r="E21" s="381"/>
      <c r="F21" s="381"/>
      <c r="G21" s="381"/>
      <c r="H21" s="381"/>
      <c r="I21" s="381"/>
      <c r="J21" s="10"/>
      <c r="K21" s="10"/>
    </row>
    <row r="22" spans="1:11" ht="14.65" thickBot="1">
      <c r="A22" s="270">
        <f t="shared" si="0"/>
        <v>0</v>
      </c>
      <c r="B22" s="382"/>
      <c r="C22" s="383"/>
      <c r="D22" s="383"/>
      <c r="E22" s="383"/>
      <c r="F22" s="383"/>
      <c r="G22" s="383"/>
      <c r="H22" s="383"/>
      <c r="I22" s="383"/>
      <c r="J22" s="10"/>
      <c r="K22" s="10"/>
    </row>
    <row r="23" spans="1:11">
      <c r="A23" s="270"/>
      <c r="B23" s="270"/>
      <c r="C23" s="270"/>
      <c r="D23" s="270"/>
      <c r="E23" s="270"/>
      <c r="F23" s="270"/>
      <c r="G23" s="270"/>
      <c r="H23" s="270"/>
      <c r="I23" s="270"/>
      <c r="J23" s="270"/>
      <c r="K23" s="270"/>
    </row>
    <row r="24" spans="1:11" ht="14.65" thickBot="1">
      <c r="A24" s="270"/>
      <c r="B24" s="270"/>
      <c r="C24" s="270"/>
      <c r="D24" s="270"/>
      <c r="E24" s="270"/>
      <c r="F24" s="270"/>
      <c r="G24" s="270"/>
      <c r="H24" s="270"/>
      <c r="I24" s="270"/>
      <c r="J24" s="270"/>
      <c r="K24" s="270"/>
    </row>
    <row r="25" spans="1:11" ht="43.15" thickBot="1">
      <c r="A25" s="270"/>
      <c r="B25" s="271" t="s">
        <v>571</v>
      </c>
      <c r="C25" s="272"/>
      <c r="D25" s="272"/>
      <c r="E25" s="272"/>
      <c r="F25" s="272"/>
      <c r="G25" s="272"/>
      <c r="H25" s="272"/>
      <c r="I25" s="272"/>
      <c r="J25" s="81" t="s">
        <v>569</v>
      </c>
      <c r="K25" s="82" t="s">
        <v>570</v>
      </c>
    </row>
    <row r="26" spans="1:11" ht="14.45" customHeight="1">
      <c r="A26" s="270">
        <f>J26</f>
        <v>1</v>
      </c>
      <c r="B26" s="377" t="s">
        <v>597</v>
      </c>
      <c r="C26" s="378"/>
      <c r="D26" s="378"/>
      <c r="E26" s="378"/>
      <c r="F26" s="378"/>
      <c r="G26" s="378"/>
      <c r="H26" s="378"/>
      <c r="I26" s="379"/>
      <c r="J26" s="10">
        <v>1</v>
      </c>
      <c r="K26" s="10"/>
    </row>
    <row r="27" spans="1:11" ht="30.75" customHeight="1">
      <c r="A27" s="270">
        <f t="shared" ref="A27:A35" si="1">J27</f>
        <v>2</v>
      </c>
      <c r="B27" s="380" t="s">
        <v>598</v>
      </c>
      <c r="C27" s="381"/>
      <c r="D27" s="381"/>
      <c r="E27" s="381"/>
      <c r="F27" s="381"/>
      <c r="G27" s="381"/>
      <c r="H27" s="381"/>
      <c r="I27" s="381"/>
      <c r="J27" s="10">
        <v>2</v>
      </c>
      <c r="K27" s="10"/>
    </row>
    <row r="28" spans="1:11">
      <c r="A28" s="270">
        <f t="shared" si="1"/>
        <v>0</v>
      </c>
      <c r="B28" s="380"/>
      <c r="C28" s="381"/>
      <c r="D28" s="381"/>
      <c r="E28" s="381"/>
      <c r="F28" s="381"/>
      <c r="G28" s="381"/>
      <c r="H28" s="381"/>
      <c r="I28" s="381"/>
      <c r="J28" s="10"/>
      <c r="K28" s="10"/>
    </row>
    <row r="29" spans="1:11">
      <c r="A29" s="270">
        <f t="shared" si="1"/>
        <v>0</v>
      </c>
      <c r="B29" s="380"/>
      <c r="C29" s="381"/>
      <c r="D29" s="381"/>
      <c r="E29" s="381"/>
      <c r="F29" s="381"/>
      <c r="G29" s="381"/>
      <c r="H29" s="381"/>
      <c r="I29" s="381"/>
      <c r="J29" s="10"/>
      <c r="K29" s="10"/>
    </row>
    <row r="30" spans="1:11">
      <c r="A30" s="270">
        <f t="shared" si="1"/>
        <v>0</v>
      </c>
      <c r="B30" s="380"/>
      <c r="C30" s="381"/>
      <c r="D30" s="381"/>
      <c r="E30" s="381"/>
      <c r="F30" s="381"/>
      <c r="G30" s="381"/>
      <c r="H30" s="381"/>
      <c r="I30" s="381"/>
      <c r="J30" s="10"/>
      <c r="K30" s="10"/>
    </row>
    <row r="31" spans="1:11">
      <c r="A31" s="270">
        <f t="shared" si="1"/>
        <v>0</v>
      </c>
      <c r="B31" s="380"/>
      <c r="C31" s="381"/>
      <c r="D31" s="381"/>
      <c r="E31" s="381"/>
      <c r="F31" s="381"/>
      <c r="G31" s="381"/>
      <c r="H31" s="381"/>
      <c r="I31" s="381"/>
      <c r="J31" s="10"/>
      <c r="K31" s="10"/>
    </row>
    <row r="32" spans="1:11">
      <c r="A32" s="270">
        <f t="shared" si="1"/>
        <v>0</v>
      </c>
      <c r="B32" s="380"/>
      <c r="C32" s="381"/>
      <c r="D32" s="381"/>
      <c r="E32" s="381"/>
      <c r="F32" s="381"/>
      <c r="G32" s="381"/>
      <c r="H32" s="381"/>
      <c r="I32" s="381"/>
      <c r="J32" s="10"/>
      <c r="K32" s="10"/>
    </row>
    <row r="33" spans="1:11">
      <c r="A33" s="270">
        <f t="shared" si="1"/>
        <v>0</v>
      </c>
      <c r="B33" s="380"/>
      <c r="C33" s="381"/>
      <c r="D33" s="381"/>
      <c r="E33" s="381"/>
      <c r="F33" s="381"/>
      <c r="G33" s="381"/>
      <c r="H33" s="381"/>
      <c r="I33" s="381"/>
      <c r="J33" s="10"/>
      <c r="K33" s="10"/>
    </row>
    <row r="34" spans="1:11">
      <c r="A34" s="270">
        <f t="shared" si="1"/>
        <v>0</v>
      </c>
      <c r="B34" s="380"/>
      <c r="C34" s="381"/>
      <c r="D34" s="381"/>
      <c r="E34" s="381"/>
      <c r="F34" s="381"/>
      <c r="G34" s="381"/>
      <c r="H34" s="381"/>
      <c r="I34" s="381"/>
      <c r="J34" s="10"/>
      <c r="K34" s="10"/>
    </row>
    <row r="35" spans="1:11" ht="14.65" thickBot="1">
      <c r="A35" s="270">
        <f t="shared" si="1"/>
        <v>0</v>
      </c>
      <c r="B35" s="382"/>
      <c r="C35" s="383"/>
      <c r="D35" s="383"/>
      <c r="E35" s="383"/>
      <c r="F35" s="383"/>
      <c r="G35" s="383"/>
      <c r="H35" s="383"/>
      <c r="I35" s="383"/>
      <c r="J35" s="10"/>
      <c r="K35" s="10"/>
    </row>
    <row r="36" spans="1:11">
      <c r="A36" s="270"/>
      <c r="B36" s="270"/>
      <c r="C36" s="270"/>
      <c r="D36" s="270"/>
      <c r="E36" s="270"/>
      <c r="F36" s="270"/>
      <c r="G36" s="270"/>
      <c r="H36" s="270"/>
      <c r="I36" s="270"/>
      <c r="J36" s="270"/>
      <c r="K36" s="270"/>
    </row>
    <row r="37" spans="1:11" ht="14.65" thickBot="1">
      <c r="A37" s="270"/>
      <c r="B37" s="270"/>
      <c r="C37" s="270"/>
      <c r="D37" s="270"/>
      <c r="E37" s="270"/>
      <c r="F37" s="270"/>
      <c r="G37" s="270"/>
      <c r="H37" s="270"/>
      <c r="I37" s="270"/>
      <c r="J37" s="270"/>
      <c r="K37" s="270"/>
    </row>
    <row r="38" spans="1:11" ht="43.15" thickBot="1">
      <c r="A38" s="270"/>
      <c r="B38" s="271" t="s">
        <v>575</v>
      </c>
      <c r="C38" s="272"/>
      <c r="D38" s="272"/>
      <c r="E38" s="272"/>
      <c r="F38" s="272"/>
      <c r="G38" s="272"/>
      <c r="H38" s="272"/>
      <c r="I38" s="272"/>
      <c r="J38" s="81" t="s">
        <v>569</v>
      </c>
      <c r="K38" s="82" t="s">
        <v>570</v>
      </c>
    </row>
    <row r="39" spans="1:11" ht="14.45" customHeight="1">
      <c r="A39" s="270">
        <f>J39</f>
        <v>2</v>
      </c>
      <c r="B39" s="377" t="s">
        <v>599</v>
      </c>
      <c r="C39" s="378"/>
      <c r="D39" s="378"/>
      <c r="E39" s="378"/>
      <c r="F39" s="378"/>
      <c r="G39" s="378"/>
      <c r="H39" s="378"/>
      <c r="I39" s="379"/>
      <c r="J39" s="10">
        <v>2</v>
      </c>
      <c r="K39" s="10"/>
    </row>
    <row r="40" spans="1:11" ht="15">
      <c r="A40" s="270">
        <f t="shared" ref="A40:A48" si="2">J40</f>
        <v>1</v>
      </c>
      <c r="B40" s="380" t="s">
        <v>600</v>
      </c>
      <c r="C40" s="381"/>
      <c r="D40" s="381"/>
      <c r="E40" s="381"/>
      <c r="F40" s="381"/>
      <c r="G40" s="381"/>
      <c r="H40" s="381"/>
      <c r="I40" s="381"/>
      <c r="J40" s="10">
        <v>1</v>
      </c>
      <c r="K40" s="10"/>
    </row>
    <row r="41" spans="1:11">
      <c r="A41" s="270">
        <f t="shared" si="2"/>
        <v>0</v>
      </c>
      <c r="B41" s="380"/>
      <c r="C41" s="381"/>
      <c r="D41" s="381"/>
      <c r="E41" s="381"/>
      <c r="F41" s="381"/>
      <c r="G41" s="381"/>
      <c r="H41" s="381"/>
      <c r="I41" s="381"/>
      <c r="J41" s="10"/>
      <c r="K41" s="10"/>
    </row>
    <row r="42" spans="1:11">
      <c r="A42" s="270">
        <f t="shared" si="2"/>
        <v>0</v>
      </c>
      <c r="B42" s="380"/>
      <c r="C42" s="381"/>
      <c r="D42" s="381"/>
      <c r="E42" s="381"/>
      <c r="F42" s="381"/>
      <c r="G42" s="381"/>
      <c r="H42" s="381"/>
      <c r="I42" s="381"/>
      <c r="J42" s="10"/>
      <c r="K42" s="10"/>
    </row>
    <row r="43" spans="1:11">
      <c r="A43" s="270">
        <f t="shared" si="2"/>
        <v>0</v>
      </c>
      <c r="B43" s="380"/>
      <c r="C43" s="381"/>
      <c r="D43" s="381"/>
      <c r="E43" s="381"/>
      <c r="F43" s="381"/>
      <c r="G43" s="381"/>
      <c r="H43" s="381"/>
      <c r="I43" s="381"/>
      <c r="J43" s="10"/>
      <c r="K43" s="10"/>
    </row>
    <row r="44" spans="1:11">
      <c r="A44" s="270">
        <f t="shared" si="2"/>
        <v>0</v>
      </c>
      <c r="B44" s="380"/>
      <c r="C44" s="381"/>
      <c r="D44" s="381"/>
      <c r="E44" s="381"/>
      <c r="F44" s="381"/>
      <c r="G44" s="381"/>
      <c r="H44" s="381"/>
      <c r="I44" s="381"/>
      <c r="J44" s="10"/>
      <c r="K44" s="10"/>
    </row>
    <row r="45" spans="1:11">
      <c r="A45" s="270">
        <f t="shared" si="2"/>
        <v>0</v>
      </c>
      <c r="B45" s="380"/>
      <c r="C45" s="381"/>
      <c r="D45" s="381"/>
      <c r="E45" s="381"/>
      <c r="F45" s="381"/>
      <c r="G45" s="381"/>
      <c r="H45" s="381"/>
      <c r="I45" s="381"/>
      <c r="J45" s="10"/>
      <c r="K45" s="10"/>
    </row>
    <row r="46" spans="1:11">
      <c r="A46" s="270">
        <f t="shared" si="2"/>
        <v>0</v>
      </c>
      <c r="B46" s="380"/>
      <c r="C46" s="381"/>
      <c r="D46" s="381"/>
      <c r="E46" s="381"/>
      <c r="F46" s="381"/>
      <c r="G46" s="381"/>
      <c r="H46" s="381"/>
      <c r="I46" s="381"/>
      <c r="J46" s="10"/>
      <c r="K46" s="10"/>
    </row>
    <row r="47" spans="1:11">
      <c r="A47" s="270">
        <f t="shared" si="2"/>
        <v>0</v>
      </c>
      <c r="B47" s="380"/>
      <c r="C47" s="381"/>
      <c r="D47" s="381"/>
      <c r="E47" s="381"/>
      <c r="F47" s="381"/>
      <c r="G47" s="381"/>
      <c r="H47" s="381"/>
      <c r="I47" s="381"/>
      <c r="J47" s="10"/>
      <c r="K47" s="10"/>
    </row>
    <row r="48" spans="1:11" ht="14.65" thickBot="1">
      <c r="A48" s="270">
        <f t="shared" si="2"/>
        <v>0</v>
      </c>
      <c r="B48" s="382"/>
      <c r="C48" s="383"/>
      <c r="D48" s="383"/>
      <c r="E48" s="383"/>
      <c r="F48" s="383"/>
      <c r="G48" s="383"/>
      <c r="H48" s="383"/>
      <c r="I48" s="383"/>
      <c r="J48" s="10"/>
      <c r="K48" s="10"/>
    </row>
    <row r="49" spans="4:4">
      <c r="D49" s="270"/>
    </row>
  </sheetData>
  <mergeCells count="30">
    <mergeCell ref="B22:I22"/>
    <mergeCell ref="B48:I48"/>
    <mergeCell ref="B26:I26"/>
    <mergeCell ref="B27:I27"/>
    <mergeCell ref="B28:I28"/>
    <mergeCell ref="B29:I29"/>
    <mergeCell ref="B30:I30"/>
    <mergeCell ref="B31:I31"/>
    <mergeCell ref="B32:I32"/>
    <mergeCell ref="B33:I33"/>
    <mergeCell ref="B34:I34"/>
    <mergeCell ref="B35:I35"/>
    <mergeCell ref="B44:I44"/>
    <mergeCell ref="B45:I45"/>
    <mergeCell ref="B46:I46"/>
    <mergeCell ref="B47:I47"/>
    <mergeCell ref="B39:I39"/>
    <mergeCell ref="B40:I40"/>
    <mergeCell ref="B41:I41"/>
    <mergeCell ref="B42:I42"/>
    <mergeCell ref="B43:I43"/>
    <mergeCell ref="B19:I19"/>
    <mergeCell ref="B20:I20"/>
    <mergeCell ref="B21:I21"/>
    <mergeCell ref="B13:I13"/>
    <mergeCell ref="B14:I14"/>
    <mergeCell ref="B15:I15"/>
    <mergeCell ref="B16:I16"/>
    <mergeCell ref="B17:I17"/>
    <mergeCell ref="B18:I18"/>
  </mergeCells>
  <conditionalFormatting sqref="E7:I7 E9:I9">
    <cfRule type="expression" dxfId="1055" priority="3" stopIfTrue="1">
      <formula>IF(SUM(E8:I8)=1,1,0)</formula>
    </cfRule>
  </conditionalFormatting>
  <conditionalFormatting sqref="M1">
    <cfRule type="containsText" dxfId="1054" priority="1" operator="containsText" text="n/a">
      <formula>NOT(ISERROR(SEARCH("n/a",M1)))</formula>
    </cfRule>
    <cfRule type="containsText" dxfId="1053"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0800-000000000000}"/>
    <dataValidation type="list" allowBlank="1" showInputMessage="1" showErrorMessage="1" sqref="B7" xr:uid="{00000000-0002-0000-0800-000001000000}">
      <formula1>$E$6:$J$6</formula1>
    </dataValidation>
  </dataValidations>
  <hyperlinks>
    <hyperlink ref="D2" location="'S1'!G116" display="Communication Program" xr:uid="{00000000-0004-0000-0800-000000000000}"/>
    <hyperlink ref="D7" location="'S1'!G117" display="'S1'!G117" xr:uid="{00000000-0004-0000-0800-000001000000}"/>
    <hyperlink ref="M1" location="TOC!A1" display="Return to Table of Contents" xr:uid="{00000000-0004-0000-08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Assessment_DataCollection!$V$1:$V$13</xm:f>
          </x14:formula1>
          <xm:sqref>J13:K22 J26:K35 J39:K48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Milani, Jacqueline (NHTSA)</dc:creator>
  <cp:keywords/>
  <dc:description/>
  <cp:lastModifiedBy>Highway Safety Services - SMSA</cp:lastModifiedBy>
  <cp:revision/>
  <dcterms:created xsi:type="dcterms:W3CDTF">2020-05-20T16:59:45Z</dcterms:created>
  <dcterms:modified xsi:type="dcterms:W3CDTF">2021-04-27T16:36:14Z</dcterms:modified>
  <cp:category/>
  <cp:contentStatus/>
</cp:coreProperties>
</file>